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htransys.sharepoint.com/sites/T_ImportteamPTSEAT/Shared Documents/General/02.Customs Department/03. Fixed Assets/2. Activo Fijo Hyundai Transys/99. TMED-II - Motor Line 2/91. Documentos de despacho/01. HYUNDAI WIA - P250950880/04. MEDUKC529576/04. PRE-DOCUMENTOS/"/>
    </mc:Choice>
  </mc:AlternateContent>
  <xr:revisionPtr revIDLastSave="57" documentId="13_ncr:1_{292DDD2F-0698-4B1A-A315-1C7562E197EB}" xr6:coauthVersionLast="47" xr6:coauthVersionMax="47" xr10:uidLastSave="{548A1F71-1BF8-47F2-BAFA-046C93FC70FC}"/>
  <bookViews>
    <workbookView xWindow="-105" yWindow="0" windowWidth="14610" windowHeight="15585" xr2:uid="{9E6A7AE9-FF1A-4D0C-B8C3-8DDAA19974E1}"/>
  </bookViews>
  <sheets>
    <sheet name="Invoice &amp; Packing list" sheetId="1" r:id="rId1"/>
    <sheet name="PACKING DETAIL" sheetId="2" r:id="rId2"/>
    <sheet name="Machine PHOTO" sheetId="3" r:id="rId3"/>
    <sheet name="MARKING" sheetId="4" state="hidden" r:id="rId4"/>
  </sheets>
  <definedNames>
    <definedName name="_xlnm._FilterDatabase" localSheetId="1" hidden="1">'PACKING DETAIL'!$A$3:$AJ$67</definedName>
    <definedName name="_xlnm.Print_Area" localSheetId="0">'Invoice &amp; Packing list'!$A$1:$R$33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8" i="2" l="1"/>
  <c r="E68" i="2"/>
  <c r="AM73" i="2" l="1"/>
  <c r="AM72" i="2"/>
  <c r="AM71" i="2"/>
  <c r="AM70" i="2"/>
  <c r="P68" i="2" l="1"/>
  <c r="T71" i="2"/>
  <c r="R73" i="2" s="1"/>
  <c r="AG71" i="2" l="1"/>
  <c r="AG70" i="2"/>
  <c r="R68" i="2"/>
  <c r="N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S54" i="2"/>
  <c r="V54" i="2" s="1"/>
  <c r="Q54" i="2"/>
  <c r="Q68" i="2" s="1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24" i="1"/>
  <c r="V23" i="1"/>
  <c r="V22" i="1"/>
  <c r="V21" i="1"/>
  <c r="V20" i="1"/>
  <c r="V19" i="1"/>
  <c r="V18" i="1"/>
  <c r="V68" i="2" l="1"/>
</calcChain>
</file>

<file path=xl/sharedStrings.xml><?xml version="1.0" encoding="utf-8"?>
<sst xmlns="http://schemas.openxmlformats.org/spreadsheetml/2006/main" count="843" uniqueCount="382">
  <si>
    <t>COMMERCIAL INVOICE</t>
    <phoneticPr fontId="3" type="noConversion"/>
  </si>
  <si>
    <t>PACKING LIST</t>
    <phoneticPr fontId="3" type="noConversion"/>
  </si>
  <si>
    <t>(1)Shipper / Exporter</t>
    <phoneticPr fontId="3" type="noConversion"/>
  </si>
  <si>
    <t>(8)No. &amp; Date of Invoice</t>
    <phoneticPr fontId="3" type="noConversion"/>
  </si>
  <si>
    <t>(2)Consignee</t>
  </si>
  <si>
    <t>(10)issuing bank</t>
    <phoneticPr fontId="3" type="noConversion"/>
  </si>
  <si>
    <t>(11)Remarks:</t>
    <phoneticPr fontId="3" type="noConversion"/>
  </si>
  <si>
    <t>(3)Notify Party</t>
    <phoneticPr fontId="3" type="noConversion"/>
  </si>
  <si>
    <t>(4)Port of Loading</t>
    <phoneticPr fontId="3" type="noConversion"/>
  </si>
  <si>
    <t>(5)Final Destination</t>
    <phoneticPr fontId="3" type="noConversion"/>
  </si>
  <si>
    <t>Purchase Order No.</t>
    <phoneticPr fontId="3" type="noConversion"/>
  </si>
  <si>
    <t xml:space="preserve"> : </t>
    <phoneticPr fontId="3" type="noConversion"/>
  </si>
  <si>
    <t>BUSAN, KOREA</t>
    <phoneticPr fontId="3" type="noConversion"/>
  </si>
  <si>
    <t>Pesqueria</t>
    <phoneticPr fontId="3" type="noConversion"/>
  </si>
  <si>
    <t>Person in Charge</t>
  </si>
  <si>
    <t>Heechul Lim</t>
    <phoneticPr fontId="3" type="noConversion"/>
  </si>
  <si>
    <t>hclim@hyundai-transys.com</t>
  </si>
  <si>
    <t>(6)Carrier</t>
    <phoneticPr fontId="3" type="noConversion"/>
  </si>
  <si>
    <t>(7)Sailing on or About</t>
    <phoneticPr fontId="3" type="noConversion"/>
  </si>
  <si>
    <t>Buyer</t>
  </si>
  <si>
    <t>(13)Description of goods</t>
    <phoneticPr fontId="3" type="noConversion"/>
  </si>
  <si>
    <t>(14)Quantity/Unit</t>
    <phoneticPr fontId="3" type="noConversion"/>
  </si>
  <si>
    <t>(15)Unit Price</t>
    <phoneticPr fontId="3" type="noConversion"/>
  </si>
  <si>
    <t>(16)Amount in USD</t>
  </si>
  <si>
    <t>(12)Marks and Numbers of PKGS</t>
    <phoneticPr fontId="3" type="noConversion"/>
  </si>
  <si>
    <t>(14)Quantity</t>
    <phoneticPr fontId="3" type="noConversion"/>
  </si>
  <si>
    <t>(15)Net weight</t>
    <phoneticPr fontId="3" type="noConversion"/>
  </si>
  <si>
    <t>(16)Gross weight</t>
    <phoneticPr fontId="3" type="noConversion"/>
  </si>
  <si>
    <t>(17)Measurement</t>
    <phoneticPr fontId="3" type="noConversion"/>
  </si>
  <si>
    <t>DAP CHARGE</t>
    <phoneticPr fontId="3" type="noConversion"/>
  </si>
  <si>
    <t>SET</t>
    <phoneticPr fontId="3" type="noConversion"/>
  </si>
  <si>
    <t>$ USD</t>
  </si>
  <si>
    <t>(18)Signed by</t>
    <phoneticPr fontId="3" type="noConversion"/>
  </si>
  <si>
    <t>(19)Signed by</t>
    <phoneticPr fontId="3" type="noConversion"/>
  </si>
  <si>
    <t xml:space="preserve">ITEM : TMED-II motor post process, +150,000  </t>
    <phoneticPr fontId="3" type="noConversion"/>
  </si>
  <si>
    <t>Container
 No.</t>
  </si>
  <si>
    <t>Line Name</t>
  </si>
  <si>
    <t>Work Station</t>
  </si>
  <si>
    <t>Facility Name</t>
  </si>
  <si>
    <t>Package
No.</t>
  </si>
  <si>
    <t>Description</t>
  </si>
  <si>
    <t>Qty</t>
  </si>
  <si>
    <t>Unit Price</t>
  </si>
  <si>
    <t>Total USD</t>
  </si>
  <si>
    <t>Net
Weight
(Kg)</t>
  </si>
  <si>
    <t>Gross
Weight
(Kg)</t>
  </si>
  <si>
    <t>Gross Size(m)</t>
  </si>
  <si>
    <t>Measure.
( M³)</t>
  </si>
  <si>
    <t>Pictures(packing)</t>
  </si>
  <si>
    <t>HS CODE</t>
    <phoneticPr fontId="3" type="noConversion"/>
  </si>
  <si>
    <t>Container
Specifications</t>
  </si>
  <si>
    <t>Container No.</t>
  </si>
  <si>
    <t>Pedimento</t>
    <phoneticPr fontId="3" type="noConversion"/>
  </si>
  <si>
    <t>Seal No.</t>
  </si>
  <si>
    <t>Supplier's Part Number</t>
    <phoneticPr fontId="3" type="noConversion"/>
  </si>
  <si>
    <t>Transys's Part Number</t>
  </si>
  <si>
    <t>product name</t>
    <phoneticPr fontId="3" type="noConversion"/>
  </si>
  <si>
    <t>SPECIFIC USE</t>
    <phoneticPr fontId="3" type="noConversion"/>
  </si>
  <si>
    <t>PERCENTAGES OF EACH COMPOMENT</t>
    <phoneticPr fontId="3" type="noConversion"/>
  </si>
  <si>
    <t>CUURENT POWER AND TYPE OR CURRENT</t>
    <phoneticPr fontId="3" type="noConversion"/>
  </si>
  <si>
    <t>TECHNICAL DATA SHEET / PHOTO</t>
    <phoneticPr fontId="3" type="noConversion"/>
  </si>
  <si>
    <t>Category</t>
  </si>
  <si>
    <t>L</t>
  </si>
  <si>
    <t>W</t>
  </si>
  <si>
    <t>H</t>
  </si>
  <si>
    <t>HS code</t>
  </si>
  <si>
    <t>Country of origin</t>
  </si>
  <si>
    <t>Name plate</t>
  </si>
  <si>
    <t>Brand</t>
  </si>
  <si>
    <t>Model</t>
  </si>
  <si>
    <t>Serial Number</t>
  </si>
  <si>
    <t>Packaging type</t>
  </si>
  <si>
    <t>before</t>
  </si>
  <si>
    <t>after</t>
  </si>
  <si>
    <t xml:space="preserve">TMED-II motor post process, +150,000  </t>
    <phoneticPr fontId="3" type="noConversion"/>
  </si>
  <si>
    <t>· Electricty : AC 480V 60Hz 3-phase
· Control : DC 24V (AC120V)</t>
    <phoneticPr fontId="3" type="noConversion"/>
  </si>
  <si>
    <t>KOREA</t>
    <phoneticPr fontId="3" type="noConversion"/>
  </si>
  <si>
    <t>HYUNDAI WIA</t>
    <phoneticPr fontId="3" type="noConversion"/>
  </si>
  <si>
    <t>Wooden</t>
    <phoneticPr fontId="3" type="noConversion"/>
  </si>
  <si>
    <t>40HC</t>
    <phoneticPr fontId="3" type="noConversion"/>
  </si>
  <si>
    <t>· Steel : 95%
· Mc nylon : 5%</t>
    <phoneticPr fontId="3" type="noConversion"/>
  </si>
  <si>
    <t>· Steel : 60%
· Stainless Steel : 20%
· Aluminum : 15%
· Rubber : 5%</t>
    <phoneticPr fontId="3" type="noConversion"/>
  </si>
  <si>
    <t>40HC</t>
  </si>
  <si>
    <t>A safety enclosure designed to protect the equipment and ensure operator safety.</t>
    <phoneticPr fontId="3" type="noConversion"/>
  </si>
  <si>
    <t>· Aluminum : 70%
· Polycarbonate : 30%</t>
    <phoneticPr fontId="3" type="noConversion"/>
  </si>
  <si>
    <t>Not Applicable</t>
    <phoneticPr fontId="3" type="noConversion"/>
  </si>
  <si>
    <t>· Steel : 60%
· Aluminum : 35%
· Mc nylon : 5%</t>
    <phoneticPr fontId="3" type="noConversion"/>
  </si>
  <si>
    <t>Conveyor B1 (P1)
Conveyor C1 (process connection)</t>
    <phoneticPr fontId="3" type="noConversion"/>
  </si>
  <si>
    <t>WIA-FINE-016</t>
  </si>
  <si>
    <t>A motor-driven conveyor used to transfer products between processes.</t>
    <phoneticPr fontId="3" type="noConversion"/>
  </si>
  <si>
    <t>Air conditioner (varnish, epoxy)</t>
  </si>
  <si>
    <t>WIA-FINE-052</t>
  </si>
  <si>
    <t>An air conditioning unit that provides cooled air to the varnish and epoxy cooling chambers.</t>
    <phoneticPr fontId="3" type="noConversion"/>
  </si>
  <si>
    <t>· Steel : 85%
· Plastic : 5%
· Rubber : 5%
· Accessories : 5%</t>
    <phoneticPr fontId="3" type="noConversion"/>
  </si>
  <si>
    <t>Control panel stand</t>
  </si>
  <si>
    <t>WIA-FINE-117</t>
  </si>
  <si>
    <t>A control panel with a stand for operating the equipment.</t>
    <phoneticPr fontId="3" type="noConversion"/>
  </si>
  <si>
    <t>Conveyor D26
Conveyor D1</t>
    <phoneticPr fontId="3" type="noConversion"/>
  </si>
  <si>
    <t>WIA-FINE-056</t>
  </si>
  <si>
    <t>Autoloader Fence #2 (#4,#5,#6)</t>
    <phoneticPr fontId="3" type="noConversion"/>
  </si>
  <si>
    <t>WIA-FINE-096</t>
  </si>
  <si>
    <t>· Steel : 100%</t>
    <phoneticPr fontId="3" type="noConversion"/>
  </si>
  <si>
    <t>Conveyor C2 (process connection)
Conveyor C5 (process connection)</t>
    <phoneticPr fontId="3" type="noConversion"/>
  </si>
  <si>
    <t>WIA-FINE-024</t>
  </si>
  <si>
    <t>Wireforming Vision Inspection</t>
    <phoneticPr fontId="3" type="noConversion"/>
  </si>
  <si>
    <t>WIA-FINE-034</t>
  </si>
  <si>
    <t>An automated system that uses a vision camera to inspect the wire forming condition of the product.</t>
    <phoneticPr fontId="3" type="noConversion"/>
  </si>
  <si>
    <t>Vision PC</t>
    <phoneticPr fontId="3" type="noConversion"/>
  </si>
  <si>
    <t>WIA-FINE-118</t>
  </si>
  <si>
    <t>An industrial computer used for operating the vision camera.</t>
    <phoneticPr fontId="3" type="noConversion"/>
  </si>
  <si>
    <t>OP05</t>
    <phoneticPr fontId="3" type="noConversion"/>
  </si>
  <si>
    <t>Preheating the varnish</t>
    <phoneticPr fontId="3" type="noConversion"/>
  </si>
  <si>
    <t>WIA-FINE-032</t>
  </si>
  <si>
    <t>A device that heats the product using a high-frequency heating system.</t>
    <phoneticPr fontId="3" type="noConversion"/>
  </si>
  <si>
    <t>· Steel : 75%
· Stainless Steel : 20%
· Rubber : 5%</t>
    <phoneticPr fontId="3" type="noConversion"/>
  </si>
  <si>
    <t>Conveyor D5
Conveyor D7</t>
    <phoneticPr fontId="3" type="noConversion"/>
  </si>
  <si>
    <t>WIA-FINE-074</t>
  </si>
  <si>
    <t>RTB Panel #1</t>
    <phoneticPr fontId="3" type="noConversion"/>
  </si>
  <si>
    <t>WIA-FINE-115</t>
  </si>
  <si>
    <t>An interface panel designed to organize wiring signals and connect them to the main control panel.</t>
    <phoneticPr fontId="3" type="noConversion"/>
  </si>
  <si>
    <t>· Steel : 25%
· Terminal Blocks : 25%
· Wiring &amp; Internal Cables : 20%
· I/O Interface Modules / Connectors : 15%
· Protection Devices : 10%
· Accessories : 5%</t>
    <phoneticPr fontId="3" type="noConversion"/>
  </si>
  <si>
    <t>Finished Pallet Conveyor #1</t>
    <phoneticPr fontId="3" type="noConversion"/>
  </si>
  <si>
    <t>WIA-FINE-107</t>
  </si>
  <si>
    <t>Conveyor B2 (P1)
Conveyor C10 (process connection)</t>
    <phoneticPr fontId="3" type="noConversion"/>
  </si>
  <si>
    <t>WIA-FINE-018</t>
  </si>
  <si>
    <t>Completed loading safety fence</t>
    <phoneticPr fontId="3" type="noConversion"/>
  </si>
  <si>
    <t>WIA-FINE-111</t>
  </si>
  <si>
    <t>Finished Pallet Conveyor #2</t>
    <phoneticPr fontId="3" type="noConversion"/>
  </si>
  <si>
    <t>WIA-FINE-108</t>
  </si>
  <si>
    <t>Varnish-coated tank cover</t>
    <phoneticPr fontId="3" type="noConversion"/>
  </si>
  <si>
    <t>WIA-FINE-039</t>
  </si>
  <si>
    <t>Now Loader Fence (P1/P2)</t>
    <phoneticPr fontId="3" type="noConversion"/>
  </si>
  <si>
    <t>WIA-FINE-006</t>
  </si>
  <si>
    <t>Finished Pallet Conveyor #3</t>
    <phoneticPr fontId="3" type="noConversion"/>
  </si>
  <si>
    <t>WIA-FINE-109</t>
  </si>
  <si>
    <t>Varnish drying, cooling upper duct</t>
    <phoneticPr fontId="3" type="noConversion"/>
  </si>
  <si>
    <t>WIA-FINE-051</t>
  </si>
  <si>
    <t>A steel duct designed for organizing and protecting electrical wiring while ensuring safety.
(Dedicated for varnish heat chamber.)</t>
    <phoneticPr fontId="3" type="noConversion"/>
  </si>
  <si>
    <t>Chiller #2 (Varnish)</t>
    <phoneticPr fontId="3" type="noConversion"/>
  </si>
  <si>
    <t>WIA-FINE-040</t>
  </si>
  <si>
    <t>A cooling system designed to remove heat from the high-frequency heating equipment and maintain a constant temperature.</t>
    <phoneticPr fontId="3" type="noConversion"/>
  </si>
  <si>
    <t>A staircase designed to safely cross over the equipment structure.</t>
    <phoneticPr fontId="3" type="noConversion"/>
  </si>
  <si>
    <t>Conveyor A1 (P2)
Conveyor A2 (P2)</t>
    <phoneticPr fontId="3" type="noConversion"/>
  </si>
  <si>
    <t>WIA-FINE-013</t>
  </si>
  <si>
    <t>OP50</t>
    <phoneticPr fontId="3" type="noConversion"/>
  </si>
  <si>
    <t>Bobbin alignment (P1)</t>
    <phoneticPr fontId="3" type="noConversion"/>
  </si>
  <si>
    <t>WIA-FINE-001</t>
  </si>
  <si>
    <t>An automated system designed to arrange individually supplied winding bobbins into a circular stator configuration.</t>
    <phoneticPr fontId="3" type="noConversion"/>
  </si>
  <si>
    <t>OP71</t>
    <phoneticPr fontId="3" type="noConversion"/>
  </si>
  <si>
    <t>Temperature sensor vision inspection (including E3 conveyor)</t>
    <phoneticPr fontId="3" type="noConversion"/>
  </si>
  <si>
    <t>WIA-FINE-082</t>
  </si>
  <si>
    <t>An automated vision inspection system designed to inspect the assembly condition of the product.</t>
    <phoneticPr fontId="3" type="noConversion"/>
  </si>
  <si>
    <t>Conveyor B3 (P1)
Conveyor B4 (P1)</t>
    <phoneticPr fontId="3" type="noConversion"/>
  </si>
  <si>
    <t>WIA-FINE-019</t>
  </si>
  <si>
    <t>Conveyor D25</t>
    <phoneticPr fontId="3" type="noConversion"/>
  </si>
  <si>
    <t>WIA-FINE-134</t>
  </si>
  <si>
    <t>Control Panel #13</t>
    <phoneticPr fontId="3" type="noConversion"/>
  </si>
  <si>
    <t>WIA-FINE-123</t>
  </si>
  <si>
    <t>A control panel designed to supply electrical power and control signal processing for each part of the equipment.</t>
    <phoneticPr fontId="3" type="noConversion"/>
  </si>
  <si>
    <t>· Steel : 20%
· Electrical Control Devices : 30%
· Protection Devices : 15%
· Wiring Materials : 20%
· Cooling / Protection System : 10%
· Accessories : 5%</t>
    <phoneticPr fontId="3" type="noConversion"/>
  </si>
  <si>
    <t>Conveyor D27
Conveyor D27-1</t>
    <phoneticPr fontId="3" type="noConversion"/>
  </si>
  <si>
    <t>WIA-FINE-075</t>
  </si>
  <si>
    <t>Conveyor chain</t>
    <phoneticPr fontId="3" type="noConversion"/>
  </si>
  <si>
    <t>WIA-FINE-137</t>
  </si>
  <si>
    <t>A conveyor chain designed to transport products between processes.</t>
    <phoneticPr fontId="3" type="noConversion"/>
  </si>
  <si>
    <t>Varnish Cooling Upper Duct</t>
    <phoneticPr fontId="3" type="noConversion"/>
  </si>
  <si>
    <t>WIA-FINE-099</t>
  </si>
  <si>
    <t>A steel duct designed for organizing and protecting electrical wiring while ensuring safety.</t>
    <phoneticPr fontId="3" type="noConversion"/>
  </si>
  <si>
    <t>Conveyor C12 (process connection)
Conveyor C13 (process connection)</t>
    <phoneticPr fontId="3" type="noConversion"/>
  </si>
  <si>
    <t>WIA-FINE-028</t>
  </si>
  <si>
    <t>Overhead Stairs #1</t>
    <phoneticPr fontId="3" type="noConversion"/>
  </si>
  <si>
    <t>WIA-FINE-122</t>
  </si>
  <si>
    <t>Conveyor E14
Conveyor E15</t>
    <phoneticPr fontId="3" type="noConversion"/>
  </si>
  <si>
    <t>WIA-FINE-085</t>
  </si>
  <si>
    <t>OP60-1</t>
    <phoneticPr fontId="3" type="noConversion"/>
  </si>
  <si>
    <t>Supporting (P1)</t>
    <phoneticPr fontId="3" type="noConversion"/>
  </si>
  <si>
    <t>WIA-FINE-003</t>
  </si>
  <si>
    <t>A machine designed for hot press-fitting an outer ring onto the product.</t>
    <phoneticPr fontId="3" type="noConversion"/>
  </si>
  <si>
    <t>NG replacement 1-1</t>
    <phoneticPr fontId="3" type="noConversion"/>
  </si>
  <si>
    <t>WIA-FINE-119</t>
  </si>
  <si>
    <t>A manually operated cart designed for product transfer.</t>
    <phoneticPr fontId="3" type="noConversion"/>
  </si>
  <si>
    <t>· Steel : 95%
· MC nylon : 5%</t>
    <phoneticPr fontId="3" type="noConversion"/>
  </si>
  <si>
    <t>Conveyor E7
Conveyor D6-1</t>
    <phoneticPr fontId="3" type="noConversion"/>
  </si>
  <si>
    <t>WIA-FINE-073</t>
  </si>
  <si>
    <t>Overhead Stairs #4</t>
    <phoneticPr fontId="3" type="noConversion"/>
  </si>
  <si>
    <t>WIA-FINE-125</t>
  </si>
  <si>
    <t>Profile Fence #3 (Varnish)</t>
    <phoneticPr fontId="3" type="noConversion"/>
  </si>
  <si>
    <t>WIA-FINE-044</t>
  </si>
  <si>
    <t>Traverse Rail &amp; Fence</t>
    <phoneticPr fontId="3" type="noConversion"/>
  </si>
  <si>
    <t>WIA-FINE-077</t>
  </si>
  <si>
    <t xml:space="preserve">A rail used for material transport systems.
</t>
    <phoneticPr fontId="3" type="noConversion"/>
  </si>
  <si>
    <t>Overhead Stairs #5</t>
    <phoneticPr fontId="3" type="noConversion"/>
  </si>
  <si>
    <t>WIA-FINE-126</t>
  </si>
  <si>
    <t>OP51</t>
    <phoneticPr fontId="3" type="noConversion"/>
  </si>
  <si>
    <t>Caulking &amp; Cutting #1</t>
    <phoneticPr fontId="3" type="noConversion"/>
  </si>
  <si>
    <t>WIA-FINE-061</t>
  </si>
  <si>
    <t>A protective fence that restricts operator access to ensure safety.</t>
    <phoneticPr fontId="3" type="noConversion"/>
  </si>
  <si>
    <t>Chiller #1 (P1,P2)</t>
    <phoneticPr fontId="3" type="noConversion"/>
  </si>
  <si>
    <t>WIA-FINE-020</t>
  </si>
  <si>
    <t>OP130</t>
    <phoneticPr fontId="3" type="noConversion"/>
  </si>
  <si>
    <t>Robot controller, completed elevator</t>
    <phoneticPr fontId="3" type="noConversion"/>
  </si>
  <si>
    <t>WIA-FINE-105</t>
  </si>
  <si>
    <t>A dedicated control unit for multi-axis robot control.
&amp;
A pallet elevator transfer system used to bridge height differences between processes.</t>
    <phoneticPr fontId="3" type="noConversion"/>
  </si>
  <si>
    <t>· Steel : 60%
· Stainless Steel : 20%
· Aluminum : 15%
· MC nyron : 5%</t>
    <phoneticPr fontId="3" type="noConversion"/>
  </si>
  <si>
    <t>Overhead Stairs #6</t>
    <phoneticPr fontId="3" type="noConversion"/>
  </si>
  <si>
    <t>WIA-FINE-127</t>
  </si>
  <si>
    <t>'A staircase designed to safely cross over the equipment structure.</t>
  </si>
  <si>
    <t>Epoxy Tank #1</t>
    <phoneticPr fontId="3" type="noConversion"/>
  </si>
  <si>
    <t>WIA-FINE-091</t>
  </si>
  <si>
    <t>A storage tank for epoxy solution used in product coating.</t>
    <phoneticPr fontId="3" type="noConversion"/>
  </si>
  <si>
    <t>OP54</t>
    <phoneticPr fontId="3" type="noConversion"/>
  </si>
  <si>
    <t>Caulking &amp; Cutting Vision Inspection</t>
    <phoneticPr fontId="3" type="noConversion"/>
  </si>
  <si>
    <t>WIA-FINE-066</t>
  </si>
  <si>
    <t>A vision inspection system for checking the assembly condition of the product.</t>
    <phoneticPr fontId="3" type="noConversion"/>
  </si>
  <si>
    <t>OP15</t>
    <phoneticPr fontId="3" type="noConversion"/>
  </si>
  <si>
    <t>Varnish curing</t>
    <phoneticPr fontId="3" type="noConversion"/>
  </si>
  <si>
    <t>WIA-FINE-035</t>
  </si>
  <si>
    <t>A high-frequency heating system for heating the product.</t>
    <phoneticPr fontId="3" type="noConversion"/>
  </si>
  <si>
    <t>· Steel : 65%
· Stainless Steel : 30%
· MC nyron : 5%</t>
    <phoneticPr fontId="3" type="noConversion"/>
  </si>
  <si>
    <t>OP70</t>
    <phoneticPr fontId="3" type="noConversion"/>
  </si>
  <si>
    <t>Process connection reloader (P2)</t>
    <phoneticPr fontId="3" type="noConversion"/>
  </si>
  <si>
    <t>WIA-FINE-015</t>
  </si>
  <si>
    <t>A loading system for transferring products between processes.</t>
    <phoneticPr fontId="3" type="noConversion"/>
  </si>
  <si>
    <t>· Steel : 85%
· MC nylon : 5%
· Aluminum : 5%
· Accessories : 5%</t>
    <phoneticPr fontId="3" type="noConversion"/>
  </si>
  <si>
    <t>OP0</t>
    <phoneticPr fontId="3" type="noConversion"/>
  </si>
  <si>
    <t xml:space="preserve"> Marking machine</t>
    <phoneticPr fontId="3" type="noConversion"/>
  </si>
  <si>
    <t>WIA-FINE-030</t>
  </si>
  <si>
    <t>A laser marking system for applying codes on the exterior of the product.</t>
    <phoneticPr fontId="3" type="noConversion"/>
  </si>
  <si>
    <t>OP65</t>
    <phoneticPr fontId="3" type="noConversion"/>
  </si>
  <si>
    <t>Airblow #2</t>
    <phoneticPr fontId="3" type="noConversion"/>
  </si>
  <si>
    <t>WIA-FINE-081</t>
  </si>
  <si>
    <t>An air blowing system for removing foreign particles.</t>
    <phoneticPr fontId="3" type="noConversion"/>
  </si>
  <si>
    <t>OP90</t>
    <phoneticPr fontId="3" type="noConversion"/>
  </si>
  <si>
    <t xml:space="preserve"> Epoxy vision inspection</t>
    <phoneticPr fontId="3" type="noConversion"/>
  </si>
  <si>
    <t>WIA-FINE-128</t>
  </si>
  <si>
    <t>An automated vision inspection system for checking product assembly condition.</t>
    <phoneticPr fontId="3" type="noConversion"/>
  </si>
  <si>
    <t>Main pallet (Main 1-1)</t>
    <phoneticPr fontId="3" type="noConversion"/>
  </si>
  <si>
    <t>WIA-FINE-132</t>
  </si>
  <si>
    <t>A jig designed to securely fix products and maintain positioning during transfer between processes.</t>
    <phoneticPr fontId="3" type="noConversion"/>
  </si>
  <si>
    <t xml:space="preserve">· Steel : 70%
· Aluminum : 10%
· Rubber : 5%
· Plastic : 15%
</t>
    <phoneticPr fontId="3" type="noConversion"/>
  </si>
  <si>
    <t>Main palette (Main 1-2)</t>
    <phoneticPr fontId="3" type="noConversion"/>
  </si>
  <si>
    <t>WIA-FINE-133</t>
  </si>
  <si>
    <t>· Steel : 70%
· Aluminum : 10%
· Rubber : 5%
· Plastic : 15%</t>
    <phoneticPr fontId="3" type="noConversion"/>
  </si>
  <si>
    <t>OP60-3</t>
    <phoneticPr fontId="3" type="noConversion"/>
  </si>
  <si>
    <t>Heat treatment high frequency (P1, P2)</t>
    <phoneticPr fontId="3" type="noConversion"/>
  </si>
  <si>
    <t>WIA-FINE-021</t>
  </si>
  <si>
    <t>A controller designed to supply power and control the high-frequency heating system.</t>
    <phoneticPr fontId="3" type="noConversion"/>
  </si>
  <si>
    <t>Traverse</t>
    <phoneticPr fontId="3" type="noConversion"/>
  </si>
  <si>
    <t>WIA-FINE-079</t>
  </si>
  <si>
    <t>A wheeled logistics system that transports products to the next process.</t>
    <phoneticPr fontId="3" type="noConversion"/>
  </si>
  <si>
    <t>· Steel : 85%
· Stainless Steel : 10%
· MC nyron : 5%</t>
    <phoneticPr fontId="3" type="noConversion"/>
  </si>
  <si>
    <t>dust collector #1</t>
    <phoneticPr fontId="3" type="noConversion"/>
  </si>
  <si>
    <t>WIA-FINE-135</t>
  </si>
  <si>
    <t>A dust collector is used to remove dust, fine particles, and contaminants generated during the process in order to maintain a clean working environment and prevent equipment contamination.</t>
    <phoneticPr fontId="3" type="noConversion"/>
  </si>
  <si>
    <t>Bobbin pallet (bobbin 1-2)</t>
    <phoneticPr fontId="3" type="noConversion"/>
  </si>
  <si>
    <t>WIA-FINE-130</t>
  </si>
  <si>
    <t>Electrical supplies</t>
    <phoneticPr fontId="3" type="noConversion"/>
  </si>
  <si>
    <t>WIA-FINE-136</t>
  </si>
  <si>
    <t>Electrical accessories consisting of wires, connectors, switches, and other components.</t>
    <phoneticPr fontId="3" type="noConversion"/>
  </si>
  <si>
    <t>· Cables &amp; Wires : 40%
· Connectors / Terminals : 35%
· Switches / Push Buttons : 15%
· Relays / Small Electrical Parts : 5%
· Accessories : 5%</t>
    <phoneticPr fontId="3" type="noConversion"/>
  </si>
  <si>
    <t>Process Now Pallet</t>
    <phoneticPr fontId="3" type="noConversion"/>
  </si>
  <si>
    <t>WIA-FINE-131</t>
  </si>
  <si>
    <t>Production consumables for automated equipment.</t>
    <phoneticPr fontId="3" type="noConversion"/>
  </si>
  <si>
    <t>· Steel : 85%
· MC nylon : 15%</t>
    <phoneticPr fontId="3" type="noConversion"/>
  </si>
  <si>
    <t>Heat treatment high frequency (varnish)</t>
    <phoneticPr fontId="3" type="noConversion"/>
  </si>
  <si>
    <t>WIA-FINE-041</t>
  </si>
  <si>
    <t>OP26</t>
    <phoneticPr fontId="3" type="noConversion"/>
  </si>
  <si>
    <t>Air blow #1</t>
    <phoneticPr fontId="3" type="noConversion"/>
  </si>
  <si>
    <t>WIA-FINE-138</t>
  </si>
  <si>
    <t>Marking machine PC rack &amp; refrigerator</t>
    <phoneticPr fontId="3" type="noConversion"/>
  </si>
  <si>
    <t>WIA-FINE-029</t>
  </si>
  <si>
    <t>A control computer and storage cabinet for operating the marking system.
&amp;
A storage refrigerator for epoxy solution.</t>
    <phoneticPr fontId="3" type="noConversion"/>
  </si>
  <si>
    <t>· Steel : 85%
· Glass : 5%
· Rubber : 5%
· Accessories : 5%</t>
    <phoneticPr fontId="3" type="noConversion"/>
  </si>
  <si>
    <t>Vision PC Spare</t>
    <phoneticPr fontId="3" type="noConversion"/>
  </si>
  <si>
    <t>WIA-FINE-139</t>
  </si>
  <si>
    <t>A PC and enclosure used to operate the vision camera equipment.</t>
    <phoneticPr fontId="3" type="noConversion"/>
  </si>
  <si>
    <t>OP110</t>
    <phoneticPr fontId="3" type="noConversion"/>
  </si>
  <si>
    <t>Jig removal robot</t>
    <phoneticPr fontId="3" type="noConversion"/>
  </si>
  <si>
    <t>WIA-FINE-100</t>
  </si>
  <si>
    <t>A SCARA-type industrial robot used for product assembly and disassembly operations.</t>
    <phoneticPr fontId="3" type="noConversion"/>
  </si>
  <si>
    <t>Air Blow (P2)</t>
    <phoneticPr fontId="3" type="noConversion"/>
  </si>
  <si>
    <t>WIA-FINE-012</t>
  </si>
  <si>
    <t>40FR</t>
    <phoneticPr fontId="3" type="noConversion"/>
  </si>
  <si>
    <t>20FR</t>
    <phoneticPr fontId="3" type="noConversion"/>
  </si>
  <si>
    <t>END</t>
    <phoneticPr fontId="3" type="noConversion"/>
  </si>
  <si>
    <t>TMED-II motor post process, +150,000</t>
  </si>
  <si>
    <t>Bobbin alignment(보빈정렬)</t>
    <phoneticPr fontId="3" type="noConversion"/>
  </si>
  <si>
    <t>Supporting &amp;Hot Pressing(서포터링 열간압입)</t>
    <phoneticPr fontId="3" type="noConversion"/>
  </si>
  <si>
    <t>Airblow(냉각에어블로)</t>
    <phoneticPr fontId="3" type="noConversion"/>
  </si>
  <si>
    <t>Terminal measurement(단차측정)</t>
    <phoneticPr fontId="3" type="noConversion"/>
  </si>
  <si>
    <t>Process connection reloade(이재로더)</t>
    <phoneticPr fontId="3" type="noConversion"/>
  </si>
  <si>
    <t xml:space="preserve"> Marking machine(마킹기)</t>
    <phoneticPr fontId="3" type="noConversion"/>
  </si>
  <si>
    <t>Preheating the varnish(바니쉬 예열)</t>
    <phoneticPr fontId="3" type="noConversion"/>
  </si>
  <si>
    <t>Varnish application #1(바니쉬 도포)</t>
    <phoneticPr fontId="3" type="noConversion"/>
  </si>
  <si>
    <t>Varnish curing (바니쉬 경화)</t>
    <phoneticPr fontId="3" type="noConversion"/>
  </si>
  <si>
    <t xml:space="preserve"> Autoloader (오토로더)</t>
    <phoneticPr fontId="3" type="noConversion"/>
  </si>
  <si>
    <t xml:space="preserve"> Varnish drying oven (바니쉬 건조로)</t>
    <phoneticPr fontId="3" type="noConversion"/>
  </si>
  <si>
    <t xml:space="preserve"> Varnish cooling furnace (바니쉬 냉각로)</t>
    <phoneticPr fontId="3" type="noConversion"/>
  </si>
  <si>
    <t>Wire Forming (와이어포밍)</t>
    <phoneticPr fontId="3" type="noConversion"/>
  </si>
  <si>
    <t>Wireforming Vision Inspection(와이어 포밍 비젼검사)</t>
    <phoneticPr fontId="3" type="noConversion"/>
  </si>
  <si>
    <t>Terminal Assembly (터미널 조립 &amp; 검사)</t>
    <phoneticPr fontId="3" type="noConversion"/>
  </si>
  <si>
    <t>Caulking &amp; Cutting (코팅 &amp; 컷팅)</t>
    <phoneticPr fontId="3" type="noConversion"/>
  </si>
  <si>
    <t>Fusing (퓨징검사)</t>
    <phoneticPr fontId="3" type="noConversion"/>
  </si>
  <si>
    <t>Traverse(트래버스)</t>
    <phoneticPr fontId="3" type="noConversion"/>
  </si>
  <si>
    <t>Temperature sensor vision inspection (온도센서 조립 비젼검사)</t>
    <phoneticPr fontId="3" type="noConversion"/>
  </si>
  <si>
    <t>Epoxy Molding(에폭시 몰딩)</t>
    <phoneticPr fontId="3" type="noConversion"/>
  </si>
  <si>
    <t>Epoxy drying furnace(에폭시 경화로)</t>
    <phoneticPr fontId="3" type="noConversion"/>
  </si>
  <si>
    <t>Epoxy cooling furnace(에폭시 냉각로)</t>
    <phoneticPr fontId="3" type="noConversion"/>
  </si>
  <si>
    <t>Jig removal robot(온도센서 지그탈거)</t>
    <phoneticPr fontId="3" type="noConversion"/>
  </si>
  <si>
    <t>전기특성(Electrical characteristics test)</t>
    <phoneticPr fontId="3" type="noConversion"/>
  </si>
  <si>
    <t>완성검사(Completion inspection)</t>
    <phoneticPr fontId="3" type="noConversion"/>
  </si>
  <si>
    <t>multi-joint robot(완성이재)</t>
    <phoneticPr fontId="3" type="noConversion"/>
  </si>
  <si>
    <t>Finished Pallet Conveyor(완성적재 컨베어)</t>
    <phoneticPr fontId="3" type="noConversion"/>
  </si>
  <si>
    <t>Incoterms: FOB
HS CODE : 8479.89
MADE IN KOREA</t>
    <phoneticPr fontId="3" type="noConversion"/>
  </si>
  <si>
    <t>HYUNDAI GLOVIS MEXICO, S. PESQUERIA, N.L. RFC : HGM140108B22 RAMONES 13-15, LA ARENA, 66679 DE R.L. DE C.V. CARR. PESQUERIA LOS </t>
    <phoneticPr fontId="3" type="noConversion"/>
  </si>
  <si>
    <r>
      <rPr>
        <b/>
        <sz val="10"/>
        <rFont val="맑은 고딕"/>
        <family val="3"/>
        <charset val="129"/>
      </rPr>
      <t xml:space="preserve"> HYUNDAI TRANSYS MEXICO POWERTRAIN S.DE R.L. DE C.V.</t>
    </r>
    <r>
      <rPr>
        <sz val="11"/>
        <rFont val="맑은 고딕"/>
        <family val="3"/>
        <charset val="129"/>
      </rPr>
      <t xml:space="preserve">
</t>
    </r>
    <r>
      <rPr>
        <sz val="9"/>
        <rFont val="맑은 고딕"/>
        <family val="3"/>
        <charset val="129"/>
      </rPr>
      <t xml:space="preserve">  Carretera Pesquería Los Ramones KM 13-15,
  Col. Otra no especificada en el catálogo, loc. La Arena, Pesquería,
  Nuevo León, México. C.P. 66679
  PHONE : 52(1)-81-1646-3332 
  Import: Ana Lopez - email: alopez@hyundai-transys.com
  RFC: HPM1409018L8</t>
    </r>
    <phoneticPr fontId="3" type="noConversion"/>
  </si>
  <si>
    <t>Apr. 8. 2026</t>
    <phoneticPr fontId="3" type="noConversion"/>
  </si>
  <si>
    <t>CLP</t>
    <phoneticPr fontId="3" type="noConversion"/>
  </si>
  <si>
    <t>40HC</t>
    <phoneticPr fontId="3" type="noConversion"/>
  </si>
  <si>
    <t>40FR</t>
    <phoneticPr fontId="3" type="noConversion"/>
  </si>
  <si>
    <t>1st</t>
    <phoneticPr fontId="3" type="noConversion"/>
  </si>
  <si>
    <t>4th</t>
    <phoneticPr fontId="3" type="noConversion"/>
  </si>
  <si>
    <t>Selena Amaro</t>
    <phoneticPr fontId="3" type="noConversion"/>
  </si>
  <si>
    <t>samaro@hyundai-transys.com</t>
    <phoneticPr fontId="3" type="noConversion"/>
  </si>
  <si>
    <t>MSC CALIDRIS III QM615A</t>
    <phoneticPr fontId="3" type="noConversion"/>
  </si>
  <si>
    <t>Apr. 16. 2026</t>
    <phoneticPr fontId="3" type="noConversion"/>
  </si>
  <si>
    <t>2nd</t>
    <phoneticPr fontId="3" type="noConversion"/>
  </si>
  <si>
    <t>3rd</t>
    <phoneticPr fontId="3" type="noConversion"/>
  </si>
  <si>
    <t>EA</t>
    <phoneticPr fontId="3" type="noConversion"/>
  </si>
  <si>
    <t>TOTAL FOB CHARGE</t>
    <phoneticPr fontId="3" type="noConversion"/>
  </si>
  <si>
    <t>TRHU7581544</t>
    <phoneticPr fontId="3" type="noConversion"/>
  </si>
  <si>
    <t>FJ24858718</t>
    <phoneticPr fontId="3" type="noConversion"/>
  </si>
  <si>
    <t>MSDU6461674</t>
    <phoneticPr fontId="3" type="noConversion"/>
  </si>
  <si>
    <t>FJ24858722</t>
    <phoneticPr fontId="3" type="noConversion"/>
  </si>
  <si>
    <t>FSCU8338966</t>
    <phoneticPr fontId="3" type="noConversion"/>
  </si>
  <si>
    <t>FJ24858659</t>
    <phoneticPr fontId="3" type="noConversion"/>
  </si>
  <si>
    <t>UETU6253266</t>
    <phoneticPr fontId="3" type="noConversion"/>
  </si>
  <si>
    <t>FJ24846753</t>
    <phoneticPr fontId="3" type="noConversion"/>
  </si>
  <si>
    <t>MEDU7424852</t>
    <phoneticPr fontId="3" type="noConversion"/>
  </si>
  <si>
    <t>FJ24858731</t>
    <phoneticPr fontId="3" type="noConversion"/>
  </si>
  <si>
    <t>UETU6262150</t>
    <phoneticPr fontId="3" type="noConversion"/>
  </si>
  <si>
    <t>FJ24858735</t>
    <phoneticPr fontId="3" type="noConversion"/>
  </si>
  <si>
    <t>MSNU6574372</t>
    <phoneticPr fontId="3" type="noConversion"/>
  </si>
  <si>
    <t>FJ24858714</t>
    <phoneticPr fontId="3" type="noConversion"/>
  </si>
  <si>
    <t>TXGU6993084</t>
    <phoneticPr fontId="3" type="noConversion"/>
  </si>
  <si>
    <t>FJ24954276</t>
    <phoneticPr fontId="3" type="noConversion"/>
  </si>
  <si>
    <t>TGBU7989949</t>
    <phoneticPr fontId="3" type="noConversion"/>
  </si>
  <si>
    <t>FJ24858660</t>
    <phoneticPr fontId="3" type="noConversion"/>
  </si>
  <si>
    <t>TCLU9156013</t>
    <phoneticPr fontId="3" type="noConversion"/>
  </si>
  <si>
    <t>FJ24858738</t>
    <phoneticPr fontId="3" type="noConversion"/>
  </si>
  <si>
    <t>MSMU6416054</t>
    <phoneticPr fontId="3" type="noConversion"/>
  </si>
  <si>
    <t>FJ24858794</t>
    <phoneticPr fontId="3" type="noConversion"/>
  </si>
  <si>
    <t>DFSU7127388</t>
    <phoneticPr fontId="3" type="noConversion"/>
  </si>
  <si>
    <t>FJ24858724</t>
    <phoneticPr fontId="3" type="noConversion"/>
  </si>
  <si>
    <t>MSNU7179053</t>
    <phoneticPr fontId="3" type="noConversion"/>
  </si>
  <si>
    <t>FJ27354783</t>
    <phoneticPr fontId="3" type="noConversion"/>
  </si>
  <si>
    <t>MSMU7751720</t>
    <phoneticPr fontId="3" type="noConversion"/>
  </si>
  <si>
    <t>FJ27354707</t>
    <phoneticPr fontId="3" type="noConversion"/>
  </si>
  <si>
    <t>MSMU6018940</t>
    <phoneticPr fontId="3" type="noConversion"/>
  </si>
  <si>
    <t>FJ27354710</t>
    <phoneticPr fontId="3" type="noConversion"/>
  </si>
  <si>
    <t>CAIU7357270</t>
    <phoneticPr fontId="3" type="noConversion"/>
  </si>
  <si>
    <t>FJ24858701</t>
    <phoneticPr fontId="3" type="noConversion"/>
  </si>
  <si>
    <t>FFAU1980279</t>
    <phoneticPr fontId="3" type="noConversion"/>
  </si>
  <si>
    <t>FJ27354616</t>
    <phoneticPr fontId="3" type="noConversion"/>
  </si>
  <si>
    <t>GLDU9725128</t>
    <phoneticPr fontId="3" type="noConversion"/>
  </si>
  <si>
    <t>FJ27354704</t>
    <phoneticPr fontId="3" type="noConversion"/>
  </si>
  <si>
    <t>HWIA-EM260408-02</t>
  </si>
  <si>
    <t>Apr. 8. 2026</t>
  </si>
  <si>
    <t>Incoterms: FOB
HS CODE : 8479.89
MADE IN KOREA</t>
  </si>
  <si>
    <t>Purchase Order No.</t>
  </si>
  <si>
    <t xml:space="preserve"> : </t>
  </si>
  <si>
    <t>BUSAN, KOREA</t>
  </si>
  <si>
    <t>Pesqueria</t>
  </si>
  <si>
    <t>Heechul Lim</t>
  </si>
  <si>
    <t>Selena Amaro</t>
  </si>
  <si>
    <t>samaro@hyundai-transys.com</t>
  </si>
  <si>
    <t>Apr. 16. 2026</t>
  </si>
  <si>
    <t>Motor post process line, +150,000</t>
  </si>
  <si>
    <t>TOTAL FOB CHARGE</t>
  </si>
  <si>
    <t>SET</t>
  </si>
  <si>
    <t>LINEA DE EMBOBINADO DE MOTORES ELECTRICOS CON SUS PARTES Y ACCESORIOS PARA SU BUEN FUNCIONAMIENTO</t>
  </si>
  <si>
    <r>
      <rPr>
        <b/>
        <sz val="10"/>
        <color rgb="FF000000"/>
        <rFont val="맑은 고딕"/>
      </rPr>
      <t xml:space="preserve"> HYUNDAI WIA CORPORATION
</t>
    </r>
    <r>
      <rPr>
        <sz val="9"/>
        <color rgb="FF000000"/>
        <rFont val="맑은 고딕"/>
      </rPr>
      <t xml:space="preserve">  153, Jeongdong-ro, Gaeumjeong-dong, Seongsan-gu, Changwon-si, 
  Gyeongsangnam-do, 51533, Korea
  Attention : An taehwan
  Phone : +82-55-230-6054 
  E-mail : antaehwan@hyundai-wia.com
  Vendor Code : Y31M
  Tax ID: 609-81-01770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</si>
</sst>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64" formatCode="_-&quot;₩&quot;* #,##0_-;\-&quot;₩&quot;* #,##0_-;_-&quot;₩&quot;* &quot;-&quot;_-;_-@_-"/>
    <numFmt numFmtId="165" formatCode="000\-000"/>
    <numFmt numFmtId="166" formatCode="#,###&quot;.0 KGS&quot;"/>
    <numFmt numFmtId="167" formatCode="###,##0.00\ &quot;CBM&quot;"/>
    <numFmt numFmtId="168" formatCode="0_ "/>
    <numFmt numFmtId="169" formatCode="_-[$EUR]\ * #,##0.00_-;\-[$EUR]\ * #,##0.00_-;_-[$EUR]\ * &quot;-&quot;??_-;_-@_-"/>
    <numFmt numFmtId="170" formatCode="_-[$$-409]* #,##0_ ;_-[$$-409]* \-#,##0\ ;_-[$$-409]* &quot;-&quot;??_ ;_-@_ "/>
    <numFmt numFmtId="171" formatCode="#,###&quot; kg&quot;"/>
    <numFmt numFmtId="172" formatCode="&quot;YAM-&quot;@"/>
    <numFmt numFmtId="173" formatCode="[$$-409]#,##0_);\([$$-409]#,##0\)"/>
    <numFmt numFmtId="174" formatCode="#,###.00&quot; CBM&quot;"/>
    <numFmt numFmtId="175" formatCode="_-&quot;EUR&quot;* #,##0.00_-;\-&quot;EUR&quot;* #,##0.00_-;_-&quot;EUR&quot;* &quot;-&quot;_-;_-@_-"/>
    <numFmt numFmtId="176" formatCode="0_);[Red]\(0\)"/>
    <numFmt numFmtId="177" formatCode="_-&quot;DM&quot;* #,##0.00_-;\-&quot;DM&quot;* #,##0.00_-;_-&quot;DM&quot;* &quot;-&quot;_-;_-@_-"/>
    <numFmt numFmtId="178" formatCode="_-&quot;DM&quot;* #,##0_-;\-&quot;DM&quot;* #,##0_-;_-&quot;DM&quot;* &quot;-&quot;_-;_-@_-"/>
    <numFmt numFmtId="179" formatCode="###,##0.000\ &quot;CBM&quot;"/>
    <numFmt numFmtId="181" formatCode="_-\$* #,##0_ ;_-\$* \-#,##0\ ;_-\$* &quot;-&quot;??_ ;_-@_ "/>
    <numFmt numFmtId="182" formatCode="_-* #,##0.000_-;\-* #,##0.000_-;_-* &quot;-&quot;??_-;_-@_-"/>
    <numFmt numFmtId="183" formatCode="_-* #,##0.000_-;\-* #,##0.000_-;_-* &quot;-&quot;_-;_-@_-"/>
    <numFmt numFmtId="184" formatCode="#,###\ &quot;Boxes&quot;"/>
  </numFmts>
  <fonts count="28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8"/>
      <name val="Calibri"/>
      <family val="3"/>
      <charset val="129"/>
      <scheme val="minor"/>
    </font>
    <font>
      <sz val="8"/>
      <name val="돋움"/>
      <family val="3"/>
      <charset val="129"/>
    </font>
    <font>
      <sz val="11"/>
      <name val="Calibri"/>
      <family val="3"/>
      <charset val="129"/>
      <scheme val="minor"/>
    </font>
    <font>
      <sz val="9"/>
      <name val="Calibri"/>
      <family val="3"/>
      <charset val="129"/>
      <scheme val="minor"/>
    </font>
    <font>
      <sz val="11"/>
      <name val="맑은 고딕"/>
      <family val="3"/>
      <charset val="129"/>
    </font>
    <font>
      <b/>
      <sz val="10"/>
      <name val="맑은 고딕"/>
      <family val="3"/>
      <charset val="129"/>
    </font>
    <font>
      <sz val="9"/>
      <name val="맑은 고딕"/>
      <family val="3"/>
      <charset val="129"/>
    </font>
    <font>
      <sz val="10"/>
      <name val="Calibri"/>
      <family val="3"/>
      <charset val="129"/>
      <scheme val="minor"/>
    </font>
    <font>
      <sz val="10"/>
      <name val="Calibri"/>
      <family val="2"/>
    </font>
    <font>
      <b/>
      <sz val="12"/>
      <name val="Calibri"/>
      <family val="3"/>
      <charset val="129"/>
      <scheme val="minor"/>
    </font>
    <font>
      <sz val="8"/>
      <name val="Calibri"/>
      <family val="3"/>
      <charset val="129"/>
      <scheme val="minor"/>
    </font>
    <font>
      <b/>
      <sz val="10"/>
      <name val="Calibri"/>
      <family val="3"/>
      <charset val="129"/>
      <scheme val="minor"/>
    </font>
    <font>
      <b/>
      <sz val="11"/>
      <name val="Calibri"/>
      <family val="3"/>
      <charset val="129"/>
      <scheme val="minor"/>
    </font>
    <font>
      <b/>
      <sz val="9"/>
      <name val="Calibri"/>
      <family val="3"/>
      <charset val="129"/>
      <scheme val="minor"/>
    </font>
    <font>
      <b/>
      <sz val="10"/>
      <color theme="0"/>
      <name val="Calibri"/>
      <family val="3"/>
      <charset val="129"/>
      <scheme val="minor"/>
    </font>
    <font>
      <sz val="10"/>
      <color theme="0"/>
      <name val="Calibri"/>
      <family val="3"/>
      <charset val="129"/>
      <scheme val="minor"/>
    </font>
    <font>
      <b/>
      <sz val="20"/>
      <name val="Calibri"/>
      <family val="3"/>
      <charset val="129"/>
      <scheme val="minor"/>
    </font>
    <font>
      <sz val="12"/>
      <name val="Calibri"/>
      <family val="3"/>
      <charset val="129"/>
      <scheme val="minor"/>
    </font>
    <font>
      <sz val="12"/>
      <color theme="1"/>
      <name val="Calibri"/>
      <family val="3"/>
      <charset val="129"/>
      <scheme val="minor"/>
    </font>
    <font>
      <b/>
      <sz val="12"/>
      <color theme="1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b/>
      <sz val="14"/>
      <name val="Calibri"/>
      <family val="3"/>
      <charset val="129"/>
      <scheme val="minor"/>
    </font>
    <font>
      <b/>
      <sz val="16"/>
      <name val="Calibri"/>
      <family val="3"/>
      <charset val="129"/>
      <scheme val="minor"/>
    </font>
    <font>
      <sz val="11"/>
      <color rgb="FF000000"/>
      <name val="맑은 고딕"/>
    </font>
    <font>
      <b/>
      <sz val="10"/>
      <color rgb="FF000000"/>
      <name val="맑은 고딕"/>
    </font>
    <font>
      <sz val="9"/>
      <color rgb="FF000000"/>
      <name val="맑은 고딕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</cellStyleXfs>
  <cellXfs count="298">
    <xf numFmtId="0" fontId="0" fillId="0" borderId="0" xfId="0"/>
    <xf numFmtId="0" fontId="4" fillId="0" borderId="0" xfId="0" applyFont="1" applyAlignment="1">
      <alignment vertical="center"/>
    </xf>
    <xf numFmtId="166" fontId="15" fillId="0" borderId="0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71" fontId="9" fillId="0" borderId="0" xfId="1" applyNumberFormat="1" applyFont="1" applyFill="1" applyBorder="1" applyAlignment="1">
      <alignment vertical="center"/>
    </xf>
    <xf numFmtId="2" fontId="9" fillId="0" borderId="0" xfId="0" applyNumberFormat="1" applyFont="1" applyAlignment="1">
      <alignment vertical="center"/>
    </xf>
    <xf numFmtId="171" fontId="9" fillId="0" borderId="0" xfId="1" applyNumberFormat="1" applyFont="1" applyFill="1" applyBorder="1" applyAlignment="1">
      <alignment horizontal="right" vertical="center"/>
    </xf>
    <xf numFmtId="49" fontId="9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171" fontId="9" fillId="0" borderId="1" xfId="1" applyNumberFormat="1" applyFont="1" applyFill="1" applyBorder="1" applyAlignment="1">
      <alignment horizontal="right" vertical="center"/>
    </xf>
    <xf numFmtId="171" fontId="13" fillId="0" borderId="0" xfId="1" applyNumberFormat="1" applyFont="1" applyFill="1" applyBorder="1" applyAlignment="1">
      <alignment horizontal="right" vertical="center"/>
    </xf>
    <xf numFmtId="0" fontId="13" fillId="0" borderId="0" xfId="1" applyNumberFormat="1" applyFont="1" applyFill="1" applyBorder="1" applyAlignment="1">
      <alignment horizontal="left" vertical="center"/>
    </xf>
    <xf numFmtId="0" fontId="19" fillId="0" borderId="0" xfId="0" applyFont="1"/>
    <xf numFmtId="0" fontId="20" fillId="3" borderId="3" xfId="3" applyFont="1" applyFill="1" applyBorder="1" applyAlignment="1">
      <alignment horizontal="center" vertical="center" wrapText="1"/>
    </xf>
    <xf numFmtId="0" fontId="20" fillId="3" borderId="3" xfId="3" applyFont="1" applyFill="1" applyBorder="1" applyAlignment="1">
      <alignment horizontal="left" vertical="center" wrapText="1"/>
    </xf>
    <xf numFmtId="0" fontId="19" fillId="4" borderId="3" xfId="3" applyFont="1" applyFill="1" applyBorder="1" applyAlignment="1">
      <alignment horizontal="center" vertical="center" wrapText="1"/>
    </xf>
    <xf numFmtId="0" fontId="20" fillId="3" borderId="41" xfId="3" applyFont="1" applyFill="1" applyBorder="1" applyAlignment="1">
      <alignment horizontal="center" vertical="center" wrapText="1"/>
    </xf>
    <xf numFmtId="0" fontId="19" fillId="3" borderId="41" xfId="3" applyFont="1" applyFill="1" applyBorder="1" applyAlignment="1">
      <alignment horizontal="center" vertical="center"/>
    </xf>
    <xf numFmtId="0" fontId="19" fillId="3" borderId="40" xfId="3" applyFont="1" applyFill="1" applyBorder="1" applyAlignment="1">
      <alignment horizontal="center" vertical="center"/>
    </xf>
    <xf numFmtId="0" fontId="11" fillId="4" borderId="40" xfId="3" applyFont="1" applyFill="1" applyBorder="1" applyAlignment="1">
      <alignment horizontal="center" vertical="center" wrapText="1"/>
    </xf>
    <xf numFmtId="0" fontId="11" fillId="4" borderId="42" xfId="3" applyFont="1" applyFill="1" applyBorder="1" applyAlignment="1">
      <alignment horizontal="center" vertical="center" wrapText="1"/>
    </xf>
    <xf numFmtId="41" fontId="11" fillId="0" borderId="13" xfId="7" applyFont="1" applyFill="1" applyBorder="1" applyAlignment="1">
      <alignment vertical="center"/>
    </xf>
    <xf numFmtId="0" fontId="11" fillId="0" borderId="0" xfId="0" applyFont="1"/>
    <xf numFmtId="0" fontId="11" fillId="0" borderId="24" xfId="5" applyFont="1" applyBorder="1" applyAlignment="1">
      <alignment horizontal="left" vertical="center" wrapText="1"/>
    </xf>
    <xf numFmtId="41" fontId="11" fillId="0" borderId="24" xfId="7" applyFont="1" applyFill="1" applyBorder="1" applyAlignment="1">
      <alignment vertical="center"/>
    </xf>
    <xf numFmtId="176" fontId="21" fillId="0" borderId="13" xfId="4" quotePrefix="1" applyNumberFormat="1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11" fillId="0" borderId="13" xfId="6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176" fontId="21" fillId="0" borderId="13" xfId="4" quotePrefix="1" applyNumberFormat="1" applyFont="1" applyBorder="1" applyAlignment="1">
      <alignment horizontal="left" vertical="center" wrapText="1"/>
    </xf>
    <xf numFmtId="0" fontId="21" fillId="0" borderId="13" xfId="5" applyFont="1" applyBorder="1" applyAlignment="1">
      <alignment horizontal="left" vertical="center" wrapText="1"/>
    </xf>
    <xf numFmtId="0" fontId="11" fillId="0" borderId="13" xfId="5" applyFont="1" applyBorder="1" applyAlignment="1">
      <alignment horizontal="left" vertical="center" wrapText="1"/>
    </xf>
    <xf numFmtId="41" fontId="11" fillId="0" borderId="13" xfId="1" applyFont="1" applyFill="1" applyBorder="1" applyAlignment="1">
      <alignment horizontal="center" vertical="center" wrapText="1"/>
    </xf>
    <xf numFmtId="43" fontId="21" fillId="0" borderId="13" xfId="8" applyNumberFormat="1" applyFont="1" applyFill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14" fontId="4" fillId="0" borderId="0" xfId="0" applyNumberFormat="1" applyFont="1" applyAlignment="1">
      <alignment horizontal="right" vertical="center"/>
    </xf>
    <xf numFmtId="1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41" fontId="19" fillId="0" borderId="0" xfId="1" applyFont="1"/>
    <xf numFmtId="41" fontId="19" fillId="0" borderId="0" xfId="0" applyNumberFormat="1" applyFont="1"/>
    <xf numFmtId="41" fontId="12" fillId="0" borderId="0" xfId="0" applyNumberFormat="1" applyFont="1"/>
    <xf numFmtId="41" fontId="11" fillId="0" borderId="13" xfId="1" applyFont="1" applyBorder="1" applyAlignment="1">
      <alignment horizontal="center" vertical="center"/>
    </xf>
    <xf numFmtId="43" fontId="4" fillId="0" borderId="0" xfId="0" applyNumberFormat="1" applyFont="1"/>
    <xf numFmtId="43" fontId="5" fillId="0" borderId="0" xfId="0" applyNumberFormat="1" applyFont="1"/>
    <xf numFmtId="0" fontId="23" fillId="0" borderId="0" xfId="0" applyFont="1" applyAlignment="1">
      <alignment horizontal="center" vertical="center"/>
    </xf>
    <xf numFmtId="182" fontId="21" fillId="6" borderId="13" xfId="8" applyNumberFormat="1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7" borderId="13" xfId="0" applyFont="1" applyFill="1" applyBorder="1" applyAlignment="1">
      <alignment vertical="center"/>
    </xf>
    <xf numFmtId="0" fontId="23" fillId="7" borderId="0" xfId="0" applyFont="1" applyFill="1" applyAlignment="1">
      <alignment horizontal="center" vertical="center"/>
    </xf>
    <xf numFmtId="0" fontId="23" fillId="7" borderId="13" xfId="0" applyFont="1" applyFill="1" applyBorder="1" applyAlignment="1">
      <alignment horizontal="center" vertical="center"/>
    </xf>
    <xf numFmtId="41" fontId="23" fillId="7" borderId="13" xfId="1" applyFont="1" applyFill="1" applyBorder="1" applyAlignment="1">
      <alignment horizontal="center" vertical="center"/>
    </xf>
    <xf numFmtId="183" fontId="23" fillId="7" borderId="13" xfId="1" applyNumberFormat="1" applyFont="1" applyFill="1" applyBorder="1" applyAlignment="1">
      <alignment horizontal="center" vertical="center"/>
    </xf>
    <xf numFmtId="184" fontId="23" fillId="7" borderId="13" xfId="0" applyNumberFormat="1" applyFont="1" applyFill="1" applyBorder="1" applyAlignment="1">
      <alignment vertical="center"/>
    </xf>
    <xf numFmtId="0" fontId="11" fillId="0" borderId="12" xfId="3" quotePrefix="1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11" fillId="0" borderId="13" xfId="5" applyFont="1" applyBorder="1" applyAlignment="1">
      <alignment horizontal="center" vertical="center" wrapText="1"/>
    </xf>
    <xf numFmtId="0" fontId="11" fillId="0" borderId="13" xfId="5" applyFont="1" applyBorder="1" applyAlignment="1">
      <alignment horizontal="center" vertical="center"/>
    </xf>
    <xf numFmtId="0" fontId="11" fillId="0" borderId="43" xfId="5" applyFont="1" applyBorder="1" applyAlignment="1">
      <alignment horizontal="center" vertical="center" wrapText="1"/>
    </xf>
    <xf numFmtId="0" fontId="11" fillId="0" borderId="43" xfId="5" applyFont="1" applyBorder="1" applyAlignment="1">
      <alignment horizontal="center" vertical="center"/>
    </xf>
    <xf numFmtId="0" fontId="19" fillId="3" borderId="31" xfId="3" applyFont="1" applyFill="1" applyBorder="1" applyAlignment="1">
      <alignment horizontal="center" vertical="center" wrapText="1"/>
    </xf>
    <xf numFmtId="0" fontId="19" fillId="3" borderId="37" xfId="3" applyFont="1" applyFill="1" applyBorder="1" applyAlignment="1">
      <alignment horizontal="center" vertical="center"/>
    </xf>
    <xf numFmtId="0" fontId="19" fillId="3" borderId="33" xfId="4" applyFont="1" applyFill="1" applyBorder="1" applyAlignment="1">
      <alignment horizontal="center" vertical="center"/>
    </xf>
    <xf numFmtId="0" fontId="19" fillId="3" borderId="33" xfId="3" applyFont="1" applyFill="1" applyBorder="1" applyAlignment="1">
      <alignment horizontal="center" vertical="center" wrapText="1"/>
    </xf>
    <xf numFmtId="0" fontId="19" fillId="3" borderId="40" xfId="3" applyFont="1" applyFill="1" applyBorder="1" applyAlignment="1">
      <alignment horizontal="center" vertical="center"/>
    </xf>
    <xf numFmtId="0" fontId="19" fillId="4" borderId="35" xfId="3" applyFont="1" applyFill="1" applyBorder="1" applyAlignment="1">
      <alignment horizontal="center" vertical="center" wrapText="1"/>
    </xf>
    <xf numFmtId="0" fontId="19" fillId="4" borderId="36" xfId="3" applyFont="1" applyFill="1" applyBorder="1" applyAlignment="1">
      <alignment horizontal="center" vertical="center" wrapText="1"/>
    </xf>
    <xf numFmtId="0" fontId="19" fillId="4" borderId="4" xfId="3" applyFont="1" applyFill="1" applyBorder="1" applyAlignment="1">
      <alignment horizontal="center" vertical="center" wrapText="1"/>
    </xf>
    <xf numFmtId="0" fontId="19" fillId="4" borderId="34" xfId="3" applyFont="1" applyFill="1" applyBorder="1" applyAlignment="1">
      <alignment horizontal="center" vertical="center" wrapText="1"/>
    </xf>
    <xf numFmtId="0" fontId="18" fillId="0" borderId="28" xfId="3" applyFont="1" applyBorder="1" applyAlignment="1">
      <alignment horizontal="center" vertical="center"/>
    </xf>
    <xf numFmtId="0" fontId="18" fillId="0" borderId="29" xfId="3" applyFont="1" applyBorder="1" applyAlignment="1">
      <alignment horizontal="center" vertical="center"/>
    </xf>
    <xf numFmtId="0" fontId="18" fillId="0" borderId="30" xfId="3" applyFont="1" applyBorder="1" applyAlignment="1">
      <alignment horizontal="center" vertical="center"/>
    </xf>
    <xf numFmtId="0" fontId="20" fillId="3" borderId="32" xfId="3" applyFont="1" applyFill="1" applyBorder="1" applyAlignment="1">
      <alignment horizontal="center" vertical="center"/>
    </xf>
    <xf numFmtId="0" fontId="20" fillId="3" borderId="38" xfId="3" applyFont="1" applyFill="1" applyBorder="1" applyAlignment="1">
      <alignment horizontal="center" vertical="center"/>
    </xf>
    <xf numFmtId="0" fontId="20" fillId="3" borderId="4" xfId="3" applyFont="1" applyFill="1" applyBorder="1" applyAlignment="1">
      <alignment horizontal="center" vertical="center"/>
    </xf>
    <xf numFmtId="0" fontId="20" fillId="3" borderId="39" xfId="3" applyFont="1" applyFill="1" applyBorder="1" applyAlignment="1">
      <alignment horizontal="center" vertical="center"/>
    </xf>
    <xf numFmtId="0" fontId="20" fillId="3" borderId="33" xfId="3" applyFont="1" applyFill="1" applyBorder="1" applyAlignment="1">
      <alignment horizontal="center" vertical="center" wrapText="1"/>
    </xf>
    <xf numFmtId="0" fontId="20" fillId="3" borderId="40" xfId="3" applyFont="1" applyFill="1" applyBorder="1" applyAlignment="1">
      <alignment horizontal="center" vertical="center" wrapText="1"/>
    </xf>
    <xf numFmtId="0" fontId="19" fillId="3" borderId="3" xfId="3" applyFont="1" applyFill="1" applyBorder="1" applyAlignment="1">
      <alignment horizontal="center" vertical="center"/>
    </xf>
    <xf numFmtId="0" fontId="19" fillId="3" borderId="34" xfId="3" applyFont="1" applyFill="1" applyBorder="1" applyAlignment="1">
      <alignment horizontal="center" vertical="center"/>
    </xf>
    <xf numFmtId="0" fontId="19" fillId="3" borderId="32" xfId="3" applyFont="1" applyFill="1" applyBorder="1" applyAlignment="1">
      <alignment horizontal="center" vertical="center"/>
    </xf>
    <xf numFmtId="0" fontId="19" fillId="3" borderId="38" xfId="3" applyFont="1" applyFill="1" applyBorder="1" applyAlignment="1">
      <alignment horizontal="center" vertical="center"/>
    </xf>
    <xf numFmtId="0" fontId="19" fillId="4" borderId="32" xfId="3" applyFont="1" applyFill="1" applyBorder="1" applyAlignment="1">
      <alignment horizontal="center" vertical="center" wrapText="1"/>
    </xf>
    <xf numFmtId="0" fontId="19" fillId="4" borderId="38" xfId="3" applyFont="1" applyFill="1" applyBorder="1" applyAlignment="1">
      <alignment horizontal="center" vertical="center" wrapText="1"/>
    </xf>
    <xf numFmtId="0" fontId="19" fillId="5" borderId="32" xfId="3" applyFont="1" applyFill="1" applyBorder="1" applyAlignment="1">
      <alignment horizontal="center" vertical="center" wrapText="1"/>
    </xf>
    <xf numFmtId="0" fontId="19" fillId="5" borderId="38" xfId="5" applyFont="1" applyFill="1" applyBorder="1" applyAlignment="1">
      <alignment horizontal="center" vertical="center" wrapText="1"/>
    </xf>
    <xf numFmtId="0" fontId="19" fillId="2" borderId="32" xfId="3" applyFont="1" applyFill="1" applyBorder="1" applyAlignment="1">
      <alignment horizontal="center" vertical="center" wrapText="1"/>
    </xf>
    <xf numFmtId="0" fontId="19" fillId="2" borderId="38" xfId="5" applyFont="1" applyFill="1" applyBorder="1" applyAlignment="1">
      <alignment horizontal="center" vertical="center" wrapText="1"/>
    </xf>
    <xf numFmtId="0" fontId="11" fillId="2" borderId="32" xfId="3" applyFont="1" applyFill="1" applyBorder="1" applyAlignment="1">
      <alignment horizontal="center" vertical="center" wrapText="1"/>
    </xf>
    <xf numFmtId="0" fontId="11" fillId="2" borderId="38" xfId="5" applyFont="1" applyFill="1" applyBorder="1" applyAlignment="1">
      <alignment horizontal="center" vertical="center" wrapText="1"/>
    </xf>
    <xf numFmtId="0" fontId="19" fillId="2" borderId="5" xfId="3" applyFont="1" applyFill="1" applyBorder="1" applyAlignment="1">
      <alignment horizontal="center" vertical="center" wrapText="1"/>
    </xf>
    <xf numFmtId="0" fontId="19" fillId="2" borderId="26" xfId="5" applyFont="1" applyFill="1" applyBorder="1" applyAlignment="1">
      <alignment horizontal="center" vertical="center" wrapText="1"/>
    </xf>
    <xf numFmtId="0" fontId="19" fillId="3" borderId="40" xfId="3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 wrapText="1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5" fillId="0" borderId="2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/>
    </xf>
    <xf numFmtId="49" fontId="5" fillId="0" borderId="5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9" fillId="0" borderId="9" xfId="0" applyNumberFormat="1" applyFont="1" applyFill="1" applyBorder="1" applyAlignment="1">
      <alignment horizontal="left" vertical="center"/>
    </xf>
    <xf numFmtId="49" fontId="9" fillId="0" borderId="10" xfId="0" applyNumberFormat="1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left" vertical="center"/>
    </xf>
    <xf numFmtId="49" fontId="9" fillId="0" borderId="9" xfId="0" applyNumberFormat="1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right" vertical="center"/>
    </xf>
    <xf numFmtId="49" fontId="5" fillId="0" borderId="0" xfId="0" applyNumberFormat="1" applyFont="1" applyFill="1" applyAlignment="1">
      <alignment horizontal="left" vertical="center"/>
    </xf>
    <xf numFmtId="49" fontId="5" fillId="0" borderId="14" xfId="0" applyNumberFormat="1" applyFont="1" applyFill="1" applyBorder="1" applyAlignment="1">
      <alignment horizontal="left" vertical="center"/>
    </xf>
    <xf numFmtId="49" fontId="5" fillId="0" borderId="15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49" fontId="9" fillId="0" borderId="9" xfId="0" applyNumberFormat="1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49" fontId="5" fillId="0" borderId="16" xfId="0" applyNumberFormat="1" applyFont="1" applyFill="1" applyBorder="1" applyAlignment="1">
      <alignment horizontal="left" vertical="center"/>
    </xf>
    <xf numFmtId="49" fontId="5" fillId="0" borderId="17" xfId="0" applyNumberFormat="1" applyFont="1" applyFill="1" applyBorder="1" applyAlignment="1">
      <alignment horizontal="left" vertical="center"/>
    </xf>
    <xf numFmtId="49" fontId="5" fillId="0" borderId="18" xfId="0" applyNumberFormat="1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49" fontId="6" fillId="0" borderId="19" xfId="0" applyNumberFormat="1" applyFont="1" applyFill="1" applyBorder="1" applyAlignment="1">
      <alignment vertical="center" wrapText="1"/>
    </xf>
    <xf numFmtId="49" fontId="4" fillId="0" borderId="0" xfId="0" applyNumberFormat="1" applyFont="1" applyFill="1" applyAlignment="1">
      <alignment vertical="center"/>
    </xf>
    <xf numFmtId="49" fontId="4" fillId="0" borderId="20" xfId="0" applyNumberFormat="1" applyFont="1" applyFill="1" applyBorder="1" applyAlignment="1">
      <alignment vertical="center"/>
    </xf>
    <xf numFmtId="0" fontId="5" fillId="0" borderId="21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/>
    </xf>
    <xf numFmtId="0" fontId="9" fillId="0" borderId="0" xfId="0" applyFont="1" applyFill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49" fontId="4" fillId="0" borderId="19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49" fontId="4" fillId="0" borderId="22" xfId="0" applyNumberFormat="1" applyFont="1" applyFill="1" applyBorder="1" applyAlignment="1">
      <alignment vertical="center"/>
    </xf>
    <xf numFmtId="49" fontId="4" fillId="0" borderId="9" xfId="0" applyNumberFormat="1" applyFont="1" applyFill="1" applyBorder="1" applyAlignment="1">
      <alignment vertical="center"/>
    </xf>
    <xf numFmtId="49" fontId="4" fillId="0" borderId="23" xfId="0" applyNumberFormat="1" applyFont="1" applyFill="1" applyBorder="1" applyAlignment="1">
      <alignment vertical="center"/>
    </xf>
    <xf numFmtId="49" fontId="5" fillId="0" borderId="18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5" fillId="0" borderId="15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horizontal="left" vertical="center" wrapText="1"/>
    </xf>
    <xf numFmtId="49" fontId="5" fillId="0" borderId="10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49" fontId="10" fillId="0" borderId="19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Alignment="1">
      <alignment horizontal="left" vertical="center"/>
    </xf>
    <xf numFmtId="49" fontId="9" fillId="0" borderId="20" xfId="0" applyNumberFormat="1" applyFont="1" applyFill="1" applyBorder="1" applyAlignment="1">
      <alignment horizontal="left" vertical="center"/>
    </xf>
    <xf numFmtId="49" fontId="5" fillId="0" borderId="8" xfId="0" applyNumberFormat="1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left" vertical="center" wrapText="1"/>
    </xf>
    <xf numFmtId="49" fontId="5" fillId="0" borderId="11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49" fontId="5" fillId="0" borderId="18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vertical="center" wrapText="1"/>
    </xf>
    <xf numFmtId="49" fontId="5" fillId="0" borderId="15" xfId="0" applyNumberFormat="1" applyFont="1" applyFill="1" applyBorder="1" applyAlignment="1">
      <alignment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vertical="center"/>
    </xf>
    <xf numFmtId="49" fontId="4" fillId="0" borderId="22" xfId="0" applyNumberFormat="1" applyFont="1" applyFill="1" applyBorder="1" applyAlignment="1">
      <alignment horizontal="center" vertical="center"/>
    </xf>
    <xf numFmtId="49" fontId="4" fillId="0" borderId="23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9" fillId="0" borderId="21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Alignment="1">
      <alignment horizontal="left" vertical="center" wrapText="1"/>
    </xf>
    <xf numFmtId="49" fontId="9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49" fontId="9" fillId="0" borderId="2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49" fontId="14" fillId="0" borderId="22" xfId="0" applyNumberFormat="1" applyFont="1" applyFill="1" applyBorder="1" applyAlignment="1">
      <alignment horizontal="center" vertical="center" wrapText="1" shrinkToFit="1"/>
    </xf>
    <xf numFmtId="49" fontId="14" fillId="0" borderId="23" xfId="0" applyNumberFormat="1" applyFont="1" applyFill="1" applyBorder="1" applyAlignment="1">
      <alignment horizontal="center" vertical="center" shrinkToFit="1"/>
    </xf>
    <xf numFmtId="49" fontId="9" fillId="0" borderId="8" xfId="0" applyNumberFormat="1" applyFont="1" applyFill="1" applyBorder="1" applyAlignment="1">
      <alignment vertical="center" wrapText="1"/>
    </xf>
    <xf numFmtId="49" fontId="9" fillId="0" borderId="9" xfId="0" applyNumberFormat="1" applyFont="1" applyFill="1" applyBorder="1" applyAlignment="1">
      <alignment vertical="center" wrapText="1"/>
    </xf>
    <xf numFmtId="49" fontId="9" fillId="0" borderId="9" xfId="0" applyNumberFormat="1" applyFont="1" applyFill="1" applyBorder="1" applyAlignment="1">
      <alignment vertical="center"/>
    </xf>
    <xf numFmtId="49" fontId="5" fillId="0" borderId="11" xfId="0" applyNumberFormat="1" applyFont="1" applyFill="1" applyBorder="1" applyAlignment="1">
      <alignment vertical="center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/>
    </xf>
    <xf numFmtId="0" fontId="12" fillId="0" borderId="24" xfId="0" applyFont="1" applyFill="1" applyBorder="1" applyAlignment="1">
      <alignment horizontal="left" vertical="center"/>
    </xf>
    <xf numFmtId="0" fontId="12" fillId="0" borderId="25" xfId="0" applyFont="1" applyFill="1" applyBorder="1" applyAlignment="1">
      <alignment horizontal="left" vertical="center"/>
    </xf>
    <xf numFmtId="49" fontId="13" fillId="0" borderId="19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/>
    </xf>
    <xf numFmtId="165" fontId="14" fillId="0" borderId="0" xfId="0" applyNumberFormat="1" applyFont="1" applyFill="1" applyAlignment="1">
      <alignment vertical="center"/>
    </xf>
    <xf numFmtId="165" fontId="13" fillId="0" borderId="0" xfId="0" applyNumberFormat="1" applyFont="1" applyFill="1" applyAlignment="1">
      <alignment vertical="center"/>
    </xf>
    <xf numFmtId="165" fontId="15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49" fontId="15" fillId="0" borderId="0" xfId="0" applyNumberFormat="1" applyFont="1" applyFill="1" applyAlignment="1">
      <alignment horizontal="center" vertical="center"/>
    </xf>
    <xf numFmtId="167" fontId="15" fillId="0" borderId="10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165" fontId="13" fillId="0" borderId="0" xfId="0" applyNumberFormat="1" applyFont="1" applyFill="1" applyAlignment="1">
      <alignment horizontal="left" vertical="center"/>
    </xf>
    <xf numFmtId="168" fontId="13" fillId="0" borderId="0" xfId="0" applyNumberFormat="1" applyFont="1" applyFill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left" vertical="center"/>
    </xf>
    <xf numFmtId="169" fontId="9" fillId="0" borderId="0" xfId="2" applyNumberFormat="1" applyFont="1" applyFill="1" applyBorder="1" applyAlignment="1">
      <alignment horizontal="center" vertical="center"/>
    </xf>
    <xf numFmtId="170" fontId="13" fillId="0" borderId="10" xfId="2" applyNumberFormat="1" applyFont="1" applyFill="1" applyBorder="1" applyAlignment="1">
      <alignment vertical="center"/>
    </xf>
    <xf numFmtId="167" fontId="9" fillId="0" borderId="10" xfId="0" applyNumberFormat="1" applyFont="1" applyFill="1" applyBorder="1" applyAlignment="1">
      <alignment vertical="center"/>
    </xf>
    <xf numFmtId="49" fontId="13" fillId="0" borderId="0" xfId="0" applyNumberFormat="1" applyFont="1" applyFill="1" applyAlignment="1">
      <alignment horizontal="center" vertical="center" wrapText="1"/>
    </xf>
    <xf numFmtId="179" fontId="9" fillId="0" borderId="10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9" fillId="0" borderId="19" xfId="0" applyFont="1" applyFill="1" applyBorder="1" applyAlignment="1">
      <alignment vertical="center"/>
    </xf>
    <xf numFmtId="49" fontId="9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left" vertical="center" wrapText="1"/>
    </xf>
    <xf numFmtId="172" fontId="13" fillId="0" borderId="0" xfId="0" applyNumberFormat="1" applyFont="1" applyFill="1" applyAlignment="1">
      <alignment vertical="center"/>
    </xf>
    <xf numFmtId="172" fontId="1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165" fontId="16" fillId="0" borderId="1" xfId="0" applyNumberFormat="1" applyFont="1" applyFill="1" applyBorder="1" applyAlignment="1">
      <alignment vertical="center"/>
    </xf>
    <xf numFmtId="172" fontId="16" fillId="0" borderId="1" xfId="0" applyNumberFormat="1" applyFont="1" applyFill="1" applyBorder="1" applyAlignment="1">
      <alignment horizontal="center" vertical="center"/>
    </xf>
    <xf numFmtId="168" fontId="16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left" vertical="center"/>
    </xf>
    <xf numFmtId="169" fontId="17" fillId="0" borderId="1" xfId="2" applyNumberFormat="1" applyFont="1" applyFill="1" applyBorder="1" applyAlignment="1">
      <alignment horizontal="center" vertical="center"/>
    </xf>
    <xf numFmtId="170" fontId="16" fillId="0" borderId="26" xfId="2" applyNumberFormat="1" applyFont="1" applyFill="1" applyBorder="1" applyAlignment="1">
      <alignment vertical="center"/>
    </xf>
    <xf numFmtId="165" fontId="13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167" fontId="9" fillId="0" borderId="26" xfId="0" applyNumberFormat="1" applyFont="1" applyFill="1" applyBorder="1" applyAlignment="1">
      <alignment vertical="center"/>
    </xf>
    <xf numFmtId="0" fontId="5" fillId="0" borderId="19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165" fontId="13" fillId="0" borderId="0" xfId="0" applyNumberFormat="1" applyFont="1" applyFill="1" applyAlignment="1">
      <alignment horizontal="center" vertical="center"/>
    </xf>
    <xf numFmtId="169" fontId="13" fillId="0" borderId="0" xfId="2" applyNumberFormat="1" applyFont="1" applyFill="1" applyBorder="1" applyAlignment="1">
      <alignment vertical="center"/>
    </xf>
    <xf numFmtId="173" fontId="14" fillId="0" borderId="10" xfId="2" applyNumberFormat="1" applyFont="1" applyFill="1" applyBorder="1" applyAlignment="1">
      <alignment horizontal="center" vertical="center"/>
    </xf>
    <xf numFmtId="171" fontId="13" fillId="0" borderId="0" xfId="0" applyNumberFormat="1" applyFont="1" applyFill="1" applyAlignment="1">
      <alignment vertical="center"/>
    </xf>
    <xf numFmtId="174" fontId="13" fillId="0" borderId="10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169" fontId="13" fillId="0" borderId="10" xfId="2" applyNumberFormat="1" applyFont="1" applyFill="1" applyBorder="1" applyAlignment="1">
      <alignment horizontal="center" vertical="center"/>
    </xf>
    <xf numFmtId="174" fontId="13" fillId="0" borderId="1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175" fontId="9" fillId="0" borderId="0" xfId="2" applyNumberFormat="1" applyFont="1" applyFill="1" applyBorder="1" applyAlignment="1">
      <alignment vertical="center"/>
    </xf>
    <xf numFmtId="175" fontId="9" fillId="0" borderId="10" xfId="2" applyNumberFormat="1" applyFont="1" applyFill="1" applyBorder="1" applyAlignment="1">
      <alignment vertical="center"/>
    </xf>
    <xf numFmtId="49" fontId="5" fillId="0" borderId="19" xfId="0" applyNumberFormat="1" applyFont="1" applyFill="1" applyBorder="1" applyAlignment="1">
      <alignment vertical="center" wrapText="1"/>
    </xf>
    <xf numFmtId="49" fontId="5" fillId="0" borderId="0" xfId="0" applyNumberFormat="1" applyFont="1" applyFill="1" applyAlignment="1">
      <alignment vertical="center" wrapText="1"/>
    </xf>
    <xf numFmtId="49" fontId="4" fillId="0" borderId="10" xfId="0" applyNumberFormat="1" applyFont="1" applyFill="1" applyBorder="1" applyAlignment="1">
      <alignment vertical="center"/>
    </xf>
    <xf numFmtId="175" fontId="13" fillId="0" borderId="10" xfId="2" applyNumberFormat="1" applyFont="1" applyFill="1" applyBorder="1" applyAlignment="1">
      <alignment vertical="center"/>
    </xf>
    <xf numFmtId="49" fontId="4" fillId="0" borderId="19" xfId="0" applyNumberFormat="1" applyFont="1" applyFill="1" applyBorder="1" applyAlignment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49" fontId="4" fillId="0" borderId="27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right" vertical="center"/>
    </xf>
    <xf numFmtId="175" fontId="9" fillId="0" borderId="1" xfId="2" applyNumberFormat="1" applyFont="1" applyFill="1" applyBorder="1" applyAlignment="1">
      <alignment vertical="center"/>
    </xf>
    <xf numFmtId="175" fontId="13" fillId="0" borderId="26" xfId="2" applyNumberFormat="1" applyFont="1" applyFill="1" applyBorder="1" applyAlignment="1">
      <alignment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6" xfId="0" applyFont="1" applyFill="1" applyBorder="1" applyAlignment="1">
      <alignment vertical="center"/>
    </xf>
    <xf numFmtId="175" fontId="13" fillId="0" borderId="0" xfId="2" applyNumberFormat="1" applyFont="1" applyFill="1" applyBorder="1" applyAlignment="1">
      <alignment vertical="center"/>
    </xf>
    <xf numFmtId="49" fontId="13" fillId="0" borderId="0" xfId="0" applyNumberFormat="1" applyFont="1" applyFill="1" applyAlignment="1">
      <alignment vertical="center"/>
    </xf>
    <xf numFmtId="49" fontId="13" fillId="0" borderId="0" xfId="0" applyNumberFormat="1" applyFont="1" applyFill="1" applyAlignment="1">
      <alignment horizontal="right" vertical="center"/>
    </xf>
    <xf numFmtId="175" fontId="13" fillId="0" borderId="0" xfId="2" applyNumberFormat="1" applyFont="1" applyFill="1" applyAlignment="1">
      <alignment vertical="center"/>
    </xf>
    <xf numFmtId="49" fontId="12" fillId="0" borderId="0" xfId="0" applyNumberFormat="1" applyFont="1" applyFill="1" applyAlignment="1">
      <alignment vertical="center"/>
    </xf>
    <xf numFmtId="177" fontId="9" fillId="0" borderId="0" xfId="0" applyNumberFormat="1" applyFont="1" applyFill="1" applyAlignment="1">
      <alignment vertical="center"/>
    </xf>
    <xf numFmtId="178" fontId="9" fillId="0" borderId="0" xfId="0" applyNumberFormat="1" applyFont="1" applyFill="1" applyAlignment="1">
      <alignment vertical="center"/>
    </xf>
    <xf numFmtId="177" fontId="9" fillId="0" borderId="0" xfId="2" applyNumberFormat="1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181" fontId="9" fillId="0" borderId="0" xfId="2" applyNumberFormat="1" applyFont="1" applyFill="1" applyBorder="1" applyAlignment="1">
      <alignment horizontal="center" vertical="center"/>
    </xf>
    <xf numFmtId="170" fontId="13" fillId="0" borderId="10" xfId="2" applyNumberFormat="1" applyFont="1" applyFill="1" applyBorder="1" applyAlignment="1">
      <alignment horizontal="center" vertical="center"/>
    </xf>
    <xf numFmtId="41" fontId="13" fillId="0" borderId="0" xfId="0" applyNumberFormat="1" applyFont="1" applyFill="1" applyAlignment="1">
      <alignment horizontal="center" vertical="center"/>
    </xf>
    <xf numFmtId="165" fontId="14" fillId="0" borderId="0" xfId="0" applyNumberFormat="1" applyFont="1" applyFill="1" applyAlignment="1">
      <alignment horizontal="left" vertical="center" wrapText="1"/>
    </xf>
    <xf numFmtId="41" fontId="11" fillId="0" borderId="32" xfId="7" applyFont="1" applyFill="1" applyBorder="1" applyAlignment="1">
      <alignment horizontal="center" vertical="center"/>
    </xf>
    <xf numFmtId="41" fontId="11" fillId="0" borderId="44" xfId="7" applyFont="1" applyFill="1" applyBorder="1" applyAlignment="1">
      <alignment horizontal="center" vertical="center"/>
    </xf>
    <xf numFmtId="41" fontId="11" fillId="0" borderId="7" xfId="7" applyFont="1" applyFill="1" applyBorder="1" applyAlignment="1">
      <alignment horizontal="center" vertical="center"/>
    </xf>
    <xf numFmtId="41" fontId="11" fillId="0" borderId="32" xfId="1" applyFont="1" applyBorder="1" applyAlignment="1">
      <alignment horizontal="center" vertical="center"/>
    </xf>
    <xf numFmtId="41" fontId="11" fillId="0" borderId="44" xfId="1" applyFont="1" applyBorder="1" applyAlignment="1">
      <alignment horizontal="center" vertical="center"/>
    </xf>
    <xf numFmtId="41" fontId="11" fillId="0" borderId="7" xfId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 wrapText="1"/>
    </xf>
  </cellXfs>
  <cellStyles count="9">
    <cellStyle name="Comma [0]" xfId="1" builtinId="6"/>
    <cellStyle name="Currency [0]" xfId="2" builtinId="7"/>
    <cellStyle name="Normal" xfId="0" builtinId="0"/>
    <cellStyle name="쉼표 [0] 2 2 2" xfId="7" xr:uid="{7B260A19-B8BC-4D2B-9CCD-189855CFD3A8}"/>
    <cellStyle name="쉼표 [0] 7 2" xfId="8" xr:uid="{E86D5FAC-ED67-452E-89C4-BD292DC5476D}"/>
    <cellStyle name="표준 18" xfId="5" xr:uid="{EDCA9F97-4198-4B9E-BD19-9D3051B70C77}"/>
    <cellStyle name="표준 2" xfId="6" xr:uid="{8D0BC45D-D024-4F1E-8D9B-67A0A55D01A6}"/>
    <cellStyle name="표준_061124 drive unit PKG List " xfId="4" xr:uid="{C1F63087-E35A-4D3E-ACDC-B0B6D6383D3E}"/>
    <cellStyle name="표준_KMS 1차분 proforma packing list-050605_060808 ★ HMI SCFU PKG List 최종" xfId="3" xr:uid="{ACA2B1AA-7F30-4AB8-B598-A7F2EDF924D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20.jpeg"/><Relationship Id="rId21" Type="http://schemas.openxmlformats.org/officeDocument/2006/relationships/image" Target="../media/image24.jpeg"/><Relationship Id="rId42" Type="http://schemas.openxmlformats.org/officeDocument/2006/relationships/image" Target="../media/image45.jpeg"/><Relationship Id="rId47" Type="http://schemas.openxmlformats.org/officeDocument/2006/relationships/image" Target="../media/image50.jpeg"/><Relationship Id="rId63" Type="http://schemas.openxmlformats.org/officeDocument/2006/relationships/image" Target="../media/image66.jpeg"/><Relationship Id="rId68" Type="http://schemas.openxmlformats.org/officeDocument/2006/relationships/image" Target="../media/image71.jpeg"/><Relationship Id="rId84" Type="http://schemas.openxmlformats.org/officeDocument/2006/relationships/image" Target="../media/image87.jpeg"/><Relationship Id="rId89" Type="http://schemas.openxmlformats.org/officeDocument/2006/relationships/image" Target="../media/image92.jpeg"/><Relationship Id="rId112" Type="http://schemas.openxmlformats.org/officeDocument/2006/relationships/image" Target="../media/image115.jpeg"/><Relationship Id="rId16" Type="http://schemas.openxmlformats.org/officeDocument/2006/relationships/image" Target="../media/image19.jpeg"/><Relationship Id="rId107" Type="http://schemas.openxmlformats.org/officeDocument/2006/relationships/image" Target="../media/image110.jpeg"/><Relationship Id="rId11" Type="http://schemas.openxmlformats.org/officeDocument/2006/relationships/image" Target="../media/image14.jpeg"/><Relationship Id="rId32" Type="http://schemas.openxmlformats.org/officeDocument/2006/relationships/image" Target="../media/image35.jpeg"/><Relationship Id="rId37" Type="http://schemas.openxmlformats.org/officeDocument/2006/relationships/image" Target="../media/image40.jpeg"/><Relationship Id="rId53" Type="http://schemas.openxmlformats.org/officeDocument/2006/relationships/image" Target="../media/image56.jpeg"/><Relationship Id="rId58" Type="http://schemas.openxmlformats.org/officeDocument/2006/relationships/image" Target="../media/image61.jpeg"/><Relationship Id="rId74" Type="http://schemas.openxmlformats.org/officeDocument/2006/relationships/image" Target="../media/image77.jpeg"/><Relationship Id="rId79" Type="http://schemas.openxmlformats.org/officeDocument/2006/relationships/image" Target="../media/image82.jpeg"/><Relationship Id="rId102" Type="http://schemas.openxmlformats.org/officeDocument/2006/relationships/image" Target="../media/image105.jpeg"/><Relationship Id="rId123" Type="http://schemas.openxmlformats.org/officeDocument/2006/relationships/image" Target="../media/image126.jpeg"/><Relationship Id="rId128" Type="http://schemas.openxmlformats.org/officeDocument/2006/relationships/image" Target="../media/image131.jpeg"/><Relationship Id="rId5" Type="http://schemas.openxmlformats.org/officeDocument/2006/relationships/image" Target="../media/image8.jpeg"/><Relationship Id="rId90" Type="http://schemas.openxmlformats.org/officeDocument/2006/relationships/image" Target="../media/image93.jpeg"/><Relationship Id="rId95" Type="http://schemas.openxmlformats.org/officeDocument/2006/relationships/image" Target="../media/image98.jpeg"/><Relationship Id="rId22" Type="http://schemas.openxmlformats.org/officeDocument/2006/relationships/image" Target="../media/image25.jpeg"/><Relationship Id="rId27" Type="http://schemas.openxmlformats.org/officeDocument/2006/relationships/image" Target="../media/image30.jpeg"/><Relationship Id="rId43" Type="http://schemas.openxmlformats.org/officeDocument/2006/relationships/image" Target="../media/image46.jpeg"/><Relationship Id="rId48" Type="http://schemas.openxmlformats.org/officeDocument/2006/relationships/image" Target="../media/image51.jpeg"/><Relationship Id="rId64" Type="http://schemas.openxmlformats.org/officeDocument/2006/relationships/image" Target="../media/image67.jpeg"/><Relationship Id="rId69" Type="http://schemas.openxmlformats.org/officeDocument/2006/relationships/image" Target="../media/image72.jpeg"/><Relationship Id="rId113" Type="http://schemas.openxmlformats.org/officeDocument/2006/relationships/image" Target="../media/image116.jpeg"/><Relationship Id="rId118" Type="http://schemas.openxmlformats.org/officeDocument/2006/relationships/image" Target="../media/image121.jpeg"/><Relationship Id="rId80" Type="http://schemas.openxmlformats.org/officeDocument/2006/relationships/image" Target="../media/image83.jpeg"/><Relationship Id="rId85" Type="http://schemas.openxmlformats.org/officeDocument/2006/relationships/image" Target="../media/image88.jpeg"/><Relationship Id="rId12" Type="http://schemas.openxmlformats.org/officeDocument/2006/relationships/image" Target="../media/image15.jpeg"/><Relationship Id="rId17" Type="http://schemas.openxmlformats.org/officeDocument/2006/relationships/image" Target="../media/image20.jpeg"/><Relationship Id="rId33" Type="http://schemas.openxmlformats.org/officeDocument/2006/relationships/image" Target="../media/image36.jpeg"/><Relationship Id="rId38" Type="http://schemas.openxmlformats.org/officeDocument/2006/relationships/image" Target="../media/image41.jpeg"/><Relationship Id="rId59" Type="http://schemas.openxmlformats.org/officeDocument/2006/relationships/image" Target="../media/image62.jpeg"/><Relationship Id="rId103" Type="http://schemas.openxmlformats.org/officeDocument/2006/relationships/image" Target="../media/image106.jpeg"/><Relationship Id="rId108" Type="http://schemas.openxmlformats.org/officeDocument/2006/relationships/image" Target="../media/image111.jpeg"/><Relationship Id="rId124" Type="http://schemas.openxmlformats.org/officeDocument/2006/relationships/image" Target="../media/image127.jpeg"/><Relationship Id="rId129" Type="http://schemas.openxmlformats.org/officeDocument/2006/relationships/image" Target="../media/image132.jpeg"/><Relationship Id="rId54" Type="http://schemas.openxmlformats.org/officeDocument/2006/relationships/image" Target="../media/image57.jpeg"/><Relationship Id="rId70" Type="http://schemas.openxmlformats.org/officeDocument/2006/relationships/image" Target="../media/image73.jpeg"/><Relationship Id="rId75" Type="http://schemas.openxmlformats.org/officeDocument/2006/relationships/image" Target="../media/image78.jpeg"/><Relationship Id="rId91" Type="http://schemas.openxmlformats.org/officeDocument/2006/relationships/image" Target="../media/image94.jpeg"/><Relationship Id="rId96" Type="http://schemas.openxmlformats.org/officeDocument/2006/relationships/image" Target="../media/image99.jpeg"/><Relationship Id="rId1" Type="http://schemas.openxmlformats.org/officeDocument/2006/relationships/image" Target="../media/image4.jpeg"/><Relationship Id="rId6" Type="http://schemas.openxmlformats.org/officeDocument/2006/relationships/image" Target="../media/image9.jpeg"/><Relationship Id="rId23" Type="http://schemas.openxmlformats.org/officeDocument/2006/relationships/image" Target="../media/image26.jpeg"/><Relationship Id="rId28" Type="http://schemas.openxmlformats.org/officeDocument/2006/relationships/image" Target="../media/image31.jpeg"/><Relationship Id="rId49" Type="http://schemas.openxmlformats.org/officeDocument/2006/relationships/image" Target="../media/image52.jpeg"/><Relationship Id="rId114" Type="http://schemas.openxmlformats.org/officeDocument/2006/relationships/image" Target="../media/image117.jpeg"/><Relationship Id="rId119" Type="http://schemas.openxmlformats.org/officeDocument/2006/relationships/image" Target="../media/image122.jpeg"/><Relationship Id="rId44" Type="http://schemas.openxmlformats.org/officeDocument/2006/relationships/image" Target="../media/image47.jpeg"/><Relationship Id="rId60" Type="http://schemas.openxmlformats.org/officeDocument/2006/relationships/image" Target="../media/image63.jpeg"/><Relationship Id="rId65" Type="http://schemas.openxmlformats.org/officeDocument/2006/relationships/image" Target="../media/image68.jpeg"/><Relationship Id="rId81" Type="http://schemas.openxmlformats.org/officeDocument/2006/relationships/image" Target="../media/image84.jpeg"/><Relationship Id="rId86" Type="http://schemas.openxmlformats.org/officeDocument/2006/relationships/image" Target="../media/image89.jpeg"/><Relationship Id="rId130" Type="http://schemas.openxmlformats.org/officeDocument/2006/relationships/image" Target="../media/image133.jpeg"/><Relationship Id="rId13" Type="http://schemas.openxmlformats.org/officeDocument/2006/relationships/image" Target="../media/image16.jpeg"/><Relationship Id="rId18" Type="http://schemas.openxmlformats.org/officeDocument/2006/relationships/image" Target="../media/image21.jpeg"/><Relationship Id="rId39" Type="http://schemas.openxmlformats.org/officeDocument/2006/relationships/image" Target="../media/image42.jpeg"/><Relationship Id="rId109" Type="http://schemas.openxmlformats.org/officeDocument/2006/relationships/image" Target="../media/image112.jpeg"/><Relationship Id="rId34" Type="http://schemas.openxmlformats.org/officeDocument/2006/relationships/image" Target="../media/image37.jpeg"/><Relationship Id="rId50" Type="http://schemas.openxmlformats.org/officeDocument/2006/relationships/image" Target="../media/image53.jpeg"/><Relationship Id="rId55" Type="http://schemas.openxmlformats.org/officeDocument/2006/relationships/image" Target="../media/image58.jpeg"/><Relationship Id="rId76" Type="http://schemas.openxmlformats.org/officeDocument/2006/relationships/image" Target="../media/image79.jpeg"/><Relationship Id="rId97" Type="http://schemas.openxmlformats.org/officeDocument/2006/relationships/image" Target="../media/image100.jpeg"/><Relationship Id="rId104" Type="http://schemas.openxmlformats.org/officeDocument/2006/relationships/image" Target="../media/image107.jpeg"/><Relationship Id="rId120" Type="http://schemas.openxmlformats.org/officeDocument/2006/relationships/image" Target="../media/image123.jpeg"/><Relationship Id="rId125" Type="http://schemas.openxmlformats.org/officeDocument/2006/relationships/image" Target="../media/image128.jpeg"/><Relationship Id="rId7" Type="http://schemas.openxmlformats.org/officeDocument/2006/relationships/image" Target="../media/image10.jpeg"/><Relationship Id="rId71" Type="http://schemas.openxmlformats.org/officeDocument/2006/relationships/image" Target="../media/image74.jpeg"/><Relationship Id="rId92" Type="http://schemas.openxmlformats.org/officeDocument/2006/relationships/image" Target="../media/image95.jpeg"/><Relationship Id="rId2" Type="http://schemas.openxmlformats.org/officeDocument/2006/relationships/image" Target="../media/image5.jpeg"/><Relationship Id="rId29" Type="http://schemas.openxmlformats.org/officeDocument/2006/relationships/image" Target="../media/image32.jpeg"/><Relationship Id="rId24" Type="http://schemas.openxmlformats.org/officeDocument/2006/relationships/image" Target="../media/image27.jpeg"/><Relationship Id="rId40" Type="http://schemas.openxmlformats.org/officeDocument/2006/relationships/image" Target="../media/image43.jpeg"/><Relationship Id="rId45" Type="http://schemas.openxmlformats.org/officeDocument/2006/relationships/image" Target="../media/image48.jpeg"/><Relationship Id="rId66" Type="http://schemas.openxmlformats.org/officeDocument/2006/relationships/image" Target="../media/image69.jpeg"/><Relationship Id="rId87" Type="http://schemas.openxmlformats.org/officeDocument/2006/relationships/image" Target="../media/image90.jpeg"/><Relationship Id="rId110" Type="http://schemas.openxmlformats.org/officeDocument/2006/relationships/image" Target="../media/image113.jpeg"/><Relationship Id="rId115" Type="http://schemas.openxmlformats.org/officeDocument/2006/relationships/image" Target="../media/image118.jpeg"/><Relationship Id="rId131" Type="http://schemas.openxmlformats.org/officeDocument/2006/relationships/image" Target="../media/image134.jpeg"/><Relationship Id="rId61" Type="http://schemas.openxmlformats.org/officeDocument/2006/relationships/image" Target="../media/image64.jpeg"/><Relationship Id="rId82" Type="http://schemas.openxmlformats.org/officeDocument/2006/relationships/image" Target="../media/image85.jpeg"/><Relationship Id="rId19" Type="http://schemas.openxmlformats.org/officeDocument/2006/relationships/image" Target="../media/image22.jpeg"/><Relationship Id="rId14" Type="http://schemas.openxmlformats.org/officeDocument/2006/relationships/image" Target="../media/image17.jpeg"/><Relationship Id="rId30" Type="http://schemas.openxmlformats.org/officeDocument/2006/relationships/image" Target="../media/image33.jpeg"/><Relationship Id="rId35" Type="http://schemas.openxmlformats.org/officeDocument/2006/relationships/image" Target="../media/image38.png"/><Relationship Id="rId56" Type="http://schemas.openxmlformats.org/officeDocument/2006/relationships/image" Target="../media/image59.jpeg"/><Relationship Id="rId77" Type="http://schemas.openxmlformats.org/officeDocument/2006/relationships/image" Target="../media/image80.jpeg"/><Relationship Id="rId100" Type="http://schemas.openxmlformats.org/officeDocument/2006/relationships/image" Target="../media/image103.jpeg"/><Relationship Id="rId105" Type="http://schemas.openxmlformats.org/officeDocument/2006/relationships/image" Target="../media/image108.jpeg"/><Relationship Id="rId126" Type="http://schemas.openxmlformats.org/officeDocument/2006/relationships/image" Target="../media/image129.jpeg"/><Relationship Id="rId8" Type="http://schemas.openxmlformats.org/officeDocument/2006/relationships/image" Target="../media/image11.jpeg"/><Relationship Id="rId51" Type="http://schemas.openxmlformats.org/officeDocument/2006/relationships/image" Target="../media/image54.jpeg"/><Relationship Id="rId72" Type="http://schemas.openxmlformats.org/officeDocument/2006/relationships/image" Target="../media/image75.jpeg"/><Relationship Id="rId93" Type="http://schemas.openxmlformats.org/officeDocument/2006/relationships/image" Target="../media/image96.jpeg"/><Relationship Id="rId98" Type="http://schemas.openxmlformats.org/officeDocument/2006/relationships/image" Target="../media/image101.jpeg"/><Relationship Id="rId121" Type="http://schemas.openxmlformats.org/officeDocument/2006/relationships/image" Target="../media/image124.jpeg"/><Relationship Id="rId3" Type="http://schemas.openxmlformats.org/officeDocument/2006/relationships/image" Target="../media/image6.jpeg"/><Relationship Id="rId25" Type="http://schemas.openxmlformats.org/officeDocument/2006/relationships/image" Target="../media/image28.jpeg"/><Relationship Id="rId46" Type="http://schemas.openxmlformats.org/officeDocument/2006/relationships/image" Target="../media/image49.jpeg"/><Relationship Id="rId67" Type="http://schemas.openxmlformats.org/officeDocument/2006/relationships/image" Target="../media/image70.jpeg"/><Relationship Id="rId116" Type="http://schemas.openxmlformats.org/officeDocument/2006/relationships/image" Target="../media/image119.jpeg"/><Relationship Id="rId20" Type="http://schemas.openxmlformats.org/officeDocument/2006/relationships/image" Target="../media/image23.jpeg"/><Relationship Id="rId41" Type="http://schemas.openxmlformats.org/officeDocument/2006/relationships/image" Target="../media/image44.jpeg"/><Relationship Id="rId62" Type="http://schemas.openxmlformats.org/officeDocument/2006/relationships/image" Target="../media/image65.jpeg"/><Relationship Id="rId83" Type="http://schemas.openxmlformats.org/officeDocument/2006/relationships/image" Target="../media/image86.jpeg"/><Relationship Id="rId88" Type="http://schemas.openxmlformats.org/officeDocument/2006/relationships/image" Target="../media/image91.jpeg"/><Relationship Id="rId111" Type="http://schemas.openxmlformats.org/officeDocument/2006/relationships/image" Target="../media/image114.jpeg"/><Relationship Id="rId15" Type="http://schemas.openxmlformats.org/officeDocument/2006/relationships/image" Target="../media/image18.jpeg"/><Relationship Id="rId36" Type="http://schemas.openxmlformats.org/officeDocument/2006/relationships/image" Target="../media/image39.jpeg"/><Relationship Id="rId57" Type="http://schemas.openxmlformats.org/officeDocument/2006/relationships/image" Target="../media/image60.jpeg"/><Relationship Id="rId106" Type="http://schemas.openxmlformats.org/officeDocument/2006/relationships/image" Target="../media/image109.jpeg"/><Relationship Id="rId127" Type="http://schemas.openxmlformats.org/officeDocument/2006/relationships/image" Target="../media/image130.jpeg"/><Relationship Id="rId10" Type="http://schemas.openxmlformats.org/officeDocument/2006/relationships/image" Target="../media/image13.jpeg"/><Relationship Id="rId31" Type="http://schemas.openxmlformats.org/officeDocument/2006/relationships/image" Target="../media/image34.jpeg"/><Relationship Id="rId52" Type="http://schemas.openxmlformats.org/officeDocument/2006/relationships/image" Target="../media/image55.jpeg"/><Relationship Id="rId73" Type="http://schemas.openxmlformats.org/officeDocument/2006/relationships/image" Target="../media/image76.jpeg"/><Relationship Id="rId78" Type="http://schemas.openxmlformats.org/officeDocument/2006/relationships/image" Target="../media/image81.jpeg"/><Relationship Id="rId94" Type="http://schemas.openxmlformats.org/officeDocument/2006/relationships/image" Target="../media/image97.jpeg"/><Relationship Id="rId99" Type="http://schemas.openxmlformats.org/officeDocument/2006/relationships/image" Target="../media/image102.jpeg"/><Relationship Id="rId101" Type="http://schemas.openxmlformats.org/officeDocument/2006/relationships/image" Target="../media/image104.jpeg"/><Relationship Id="rId122" Type="http://schemas.openxmlformats.org/officeDocument/2006/relationships/image" Target="../media/image125.jpeg"/><Relationship Id="rId4" Type="http://schemas.openxmlformats.org/officeDocument/2006/relationships/image" Target="../media/image7.jpeg"/><Relationship Id="rId9" Type="http://schemas.openxmlformats.org/officeDocument/2006/relationships/image" Target="../media/image12.jpeg"/><Relationship Id="rId26" Type="http://schemas.openxmlformats.org/officeDocument/2006/relationships/image" Target="../media/image2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2.png"/><Relationship Id="rId13" Type="http://schemas.openxmlformats.org/officeDocument/2006/relationships/image" Target="../media/image147.jpeg"/><Relationship Id="rId18" Type="http://schemas.openxmlformats.org/officeDocument/2006/relationships/image" Target="../media/image152.png"/><Relationship Id="rId26" Type="http://schemas.openxmlformats.org/officeDocument/2006/relationships/image" Target="../media/image160.jpeg"/><Relationship Id="rId3" Type="http://schemas.openxmlformats.org/officeDocument/2006/relationships/image" Target="../media/image137.jpeg"/><Relationship Id="rId21" Type="http://schemas.openxmlformats.org/officeDocument/2006/relationships/image" Target="../media/image155.jpeg"/><Relationship Id="rId7" Type="http://schemas.openxmlformats.org/officeDocument/2006/relationships/image" Target="../media/image141.png"/><Relationship Id="rId12" Type="http://schemas.openxmlformats.org/officeDocument/2006/relationships/image" Target="../media/image146.png"/><Relationship Id="rId17" Type="http://schemas.openxmlformats.org/officeDocument/2006/relationships/image" Target="../media/image151.png"/><Relationship Id="rId25" Type="http://schemas.openxmlformats.org/officeDocument/2006/relationships/image" Target="../media/image159.jpeg"/><Relationship Id="rId2" Type="http://schemas.openxmlformats.org/officeDocument/2006/relationships/image" Target="../media/image136.jpeg"/><Relationship Id="rId16" Type="http://schemas.openxmlformats.org/officeDocument/2006/relationships/image" Target="../media/image150.jpeg"/><Relationship Id="rId20" Type="http://schemas.openxmlformats.org/officeDocument/2006/relationships/image" Target="../media/image154.jpeg"/><Relationship Id="rId1" Type="http://schemas.openxmlformats.org/officeDocument/2006/relationships/image" Target="../media/image135.png"/><Relationship Id="rId6" Type="http://schemas.openxmlformats.org/officeDocument/2006/relationships/image" Target="../media/image140.jpeg"/><Relationship Id="rId11" Type="http://schemas.openxmlformats.org/officeDocument/2006/relationships/image" Target="../media/image145.png"/><Relationship Id="rId24" Type="http://schemas.openxmlformats.org/officeDocument/2006/relationships/image" Target="../media/image158.jpeg"/><Relationship Id="rId5" Type="http://schemas.openxmlformats.org/officeDocument/2006/relationships/image" Target="../media/image139.jpeg"/><Relationship Id="rId15" Type="http://schemas.openxmlformats.org/officeDocument/2006/relationships/image" Target="../media/image149.png"/><Relationship Id="rId23" Type="http://schemas.openxmlformats.org/officeDocument/2006/relationships/image" Target="../media/image157.png"/><Relationship Id="rId10" Type="http://schemas.openxmlformats.org/officeDocument/2006/relationships/image" Target="../media/image144.jpeg"/><Relationship Id="rId19" Type="http://schemas.openxmlformats.org/officeDocument/2006/relationships/image" Target="../media/image153.jpeg"/><Relationship Id="rId4" Type="http://schemas.openxmlformats.org/officeDocument/2006/relationships/image" Target="../media/image138.jpeg"/><Relationship Id="rId9" Type="http://schemas.openxmlformats.org/officeDocument/2006/relationships/image" Target="../media/image143.png"/><Relationship Id="rId14" Type="http://schemas.openxmlformats.org/officeDocument/2006/relationships/image" Target="../media/image148.jpeg"/><Relationship Id="rId22" Type="http://schemas.openxmlformats.org/officeDocument/2006/relationships/image" Target="../media/image156.jpeg"/><Relationship Id="rId27" Type="http://schemas.openxmlformats.org/officeDocument/2006/relationships/image" Target="../media/image16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3.png"/><Relationship Id="rId1" Type="http://schemas.openxmlformats.org/officeDocument/2006/relationships/image" Target="../media/image16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222884</xdr:colOff>
      <xdr:row>17</xdr:row>
      <xdr:rowOff>144780</xdr:rowOff>
    </xdr:from>
    <xdr:to>
      <xdr:col>1</xdr:col>
      <xdr:colOff>739140</xdr:colOff>
      <xdr:row>21</xdr:row>
      <xdr:rowOff>133326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1C05D117-2EE7-4568-A866-E14BEE068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4" y="6326505"/>
          <a:ext cx="1339216" cy="990576"/>
        </a:xfrm>
        <a:prstGeom prst="rect">
          <a:avLst/>
        </a:prstGeom>
      </xdr:spPr>
    </xdr:pic>
    <xdr:clientData/>
  </xdr:twoCellAnchor>
  <xdr:twoCellAnchor editAs="oneCell">
    <xdr:from>
      <xdr:col>0</xdr:col>
      <xdr:colOff>49082</xdr:colOff>
      <xdr:row>16</xdr:row>
      <xdr:rowOff>114300</xdr:rowOff>
    </xdr:from>
    <xdr:to>
      <xdr:col>2</xdr:col>
      <xdr:colOff>22412</xdr:colOff>
      <xdr:row>17</xdr:row>
      <xdr:rowOff>91688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187FAB6F-5E7D-0486-E685-194DF8EF6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82" y="5941359"/>
          <a:ext cx="2001595" cy="279947"/>
        </a:xfrm>
        <a:prstGeom prst="rect">
          <a:avLst/>
        </a:prstGeom>
      </xdr:spPr>
    </xdr:pic>
    <xdr:clientData/>
  </xdr:twoCellAnchor>
  <xdr:twoCellAnchor editAs="oneCell">
    <xdr:from>
      <xdr:col>9</xdr:col>
      <xdr:colOff>238124</xdr:colOff>
      <xdr:row>17</xdr:row>
      <xdr:rowOff>116204</xdr:rowOff>
    </xdr:from>
    <xdr:to>
      <xdr:col>10</xdr:col>
      <xdr:colOff>816272</xdr:colOff>
      <xdr:row>21</xdr:row>
      <xdr:rowOff>156209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DD34DC69-732B-D065-DC31-6A36AC7E9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299" y="6297929"/>
          <a:ext cx="1397298" cy="1030605"/>
        </a:xfrm>
        <a:prstGeom prst="rect">
          <a:avLst/>
        </a:prstGeom>
      </xdr:spPr>
    </xdr:pic>
    <xdr:clientData/>
  </xdr:twoCellAnchor>
  <xdr:twoCellAnchor editAs="oneCell">
    <xdr:from>
      <xdr:col>9</xdr:col>
      <xdr:colOff>37652</xdr:colOff>
      <xdr:row>16</xdr:row>
      <xdr:rowOff>114300</xdr:rowOff>
    </xdr:from>
    <xdr:to>
      <xdr:col>11</xdr:col>
      <xdr:colOff>22412</xdr:colOff>
      <xdr:row>17</xdr:row>
      <xdr:rowOff>95498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DF2DB92C-E52C-3CB1-CEBE-EAF2663C2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11005" y="5941359"/>
          <a:ext cx="2013025" cy="283757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27</xdr:row>
      <xdr:rowOff>238125</xdr:rowOff>
    </xdr:from>
    <xdr:to>
      <xdr:col>8</xdr:col>
      <xdr:colOff>1121604</xdr:colOff>
      <xdr:row>32</xdr:row>
      <xdr:rowOff>92483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27717907-E440-46CC-A08B-0F3BC220B3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05375" y="8896350"/>
          <a:ext cx="2159829" cy="1092608"/>
        </a:xfrm>
        <a:prstGeom prst="rect">
          <a:avLst/>
        </a:prstGeom>
      </xdr:spPr>
    </xdr:pic>
    <xdr:clientData/>
  </xdr:twoCellAnchor>
  <xdr:twoCellAnchor editAs="oneCell">
    <xdr:from>
      <xdr:col>15</xdr:col>
      <xdr:colOff>220980</xdr:colOff>
      <xdr:row>28</xdr:row>
      <xdr:rowOff>0</xdr:rowOff>
    </xdr:from>
    <xdr:to>
      <xdr:col>17</xdr:col>
      <xdr:colOff>647259</xdr:colOff>
      <xdr:row>32</xdr:row>
      <xdr:rowOff>92483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FA146BB9-0F49-FB9D-8751-1C5A53DF4D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784455" y="8905875"/>
          <a:ext cx="2169354" cy="10830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28575</xdr:colOff>
      <xdr:row>3</xdr:row>
      <xdr:rowOff>19050</xdr:rowOff>
    </xdr:from>
    <xdr:to>
      <xdr:col>29</xdr:col>
      <xdr:colOff>1562100</xdr:colOff>
      <xdr:row>4</xdr:row>
      <xdr:rowOff>19050</xdr:rowOff>
    </xdr:to>
    <xdr:pic>
      <xdr:nvPicPr>
        <xdr:cNvPr id="16" name="그림 30">
          <a:extLst>
            <a:ext uri="{FF2B5EF4-FFF2-40B4-BE49-F238E27FC236}">
              <a16:creationId xmlns:a16="http://schemas.microsoft.com/office/drawing/2014/main" id="{A70E1AF0-2F16-496C-88AA-2253DD5F1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79600" y="13487400"/>
          <a:ext cx="153352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3</xdr:row>
      <xdr:rowOff>38100</xdr:rowOff>
    </xdr:from>
    <xdr:to>
      <xdr:col>30</xdr:col>
      <xdr:colOff>1543050</xdr:colOff>
      <xdr:row>4</xdr:row>
      <xdr:rowOff>19050</xdr:rowOff>
    </xdr:to>
    <xdr:pic>
      <xdr:nvPicPr>
        <xdr:cNvPr id="17" name="그림 31">
          <a:extLst>
            <a:ext uri="{FF2B5EF4-FFF2-40B4-BE49-F238E27FC236}">
              <a16:creationId xmlns:a16="http://schemas.microsoft.com/office/drawing/2014/main" id="{20BD8E5D-BD75-4AE2-9B88-5A7C245A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5" y="13506450"/>
          <a:ext cx="15049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38100</xdr:colOff>
      <xdr:row>4</xdr:row>
      <xdr:rowOff>38100</xdr:rowOff>
    </xdr:from>
    <xdr:to>
      <xdr:col>29</xdr:col>
      <xdr:colOff>1562100</xdr:colOff>
      <xdr:row>5</xdr:row>
      <xdr:rowOff>19050</xdr:rowOff>
    </xdr:to>
    <xdr:pic>
      <xdr:nvPicPr>
        <xdr:cNvPr id="18" name="그림 32">
          <a:extLst>
            <a:ext uri="{FF2B5EF4-FFF2-40B4-BE49-F238E27FC236}">
              <a16:creationId xmlns:a16="http://schemas.microsoft.com/office/drawing/2014/main" id="{328AE341-6864-4618-A927-2C04AEFAF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89125" y="15030450"/>
          <a:ext cx="15240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4</xdr:row>
      <xdr:rowOff>38100</xdr:rowOff>
    </xdr:from>
    <xdr:to>
      <xdr:col>30</xdr:col>
      <xdr:colOff>1562100</xdr:colOff>
      <xdr:row>5</xdr:row>
      <xdr:rowOff>19050</xdr:rowOff>
    </xdr:to>
    <xdr:pic>
      <xdr:nvPicPr>
        <xdr:cNvPr id="19" name="그림 33">
          <a:extLst>
            <a:ext uri="{FF2B5EF4-FFF2-40B4-BE49-F238E27FC236}">
              <a16:creationId xmlns:a16="http://schemas.microsoft.com/office/drawing/2014/main" id="{A2AE58AB-D288-4180-96DC-A9354A55F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5" y="15030450"/>
          <a:ext cx="15240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38100</xdr:colOff>
      <xdr:row>5</xdr:row>
      <xdr:rowOff>53340</xdr:rowOff>
    </xdr:from>
    <xdr:to>
      <xdr:col>29</xdr:col>
      <xdr:colOff>1543050</xdr:colOff>
      <xdr:row>6</xdr:row>
      <xdr:rowOff>15240</xdr:rowOff>
    </xdr:to>
    <xdr:pic>
      <xdr:nvPicPr>
        <xdr:cNvPr id="20" name="그림 34">
          <a:extLst>
            <a:ext uri="{FF2B5EF4-FFF2-40B4-BE49-F238E27FC236}">
              <a16:creationId xmlns:a16="http://schemas.microsoft.com/office/drawing/2014/main" id="{39D3B55E-8832-4CAE-8B6C-76EB9DBDC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89125" y="16573500"/>
          <a:ext cx="150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53340</xdr:colOff>
      <xdr:row>5</xdr:row>
      <xdr:rowOff>30480</xdr:rowOff>
    </xdr:from>
    <xdr:to>
      <xdr:col>30</xdr:col>
      <xdr:colOff>1562100</xdr:colOff>
      <xdr:row>6</xdr:row>
      <xdr:rowOff>19050</xdr:rowOff>
    </xdr:to>
    <xdr:pic>
      <xdr:nvPicPr>
        <xdr:cNvPr id="21" name="그림 35">
          <a:extLst>
            <a:ext uri="{FF2B5EF4-FFF2-40B4-BE49-F238E27FC236}">
              <a16:creationId xmlns:a16="http://schemas.microsoft.com/office/drawing/2014/main" id="{16D4D11B-32B3-4848-B454-5485AC528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16544925"/>
          <a:ext cx="150495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60960</xdr:colOff>
      <xdr:row>6</xdr:row>
      <xdr:rowOff>30480</xdr:rowOff>
    </xdr:from>
    <xdr:to>
      <xdr:col>29</xdr:col>
      <xdr:colOff>1543050</xdr:colOff>
      <xdr:row>7</xdr:row>
      <xdr:rowOff>19050</xdr:rowOff>
    </xdr:to>
    <xdr:pic>
      <xdr:nvPicPr>
        <xdr:cNvPr id="34" name="그림 64">
          <a:extLst>
            <a:ext uri="{FF2B5EF4-FFF2-40B4-BE49-F238E27FC236}">
              <a16:creationId xmlns:a16="http://schemas.microsoft.com/office/drawing/2014/main" id="{3173B070-9DB1-45A9-81E3-C0F98D0FD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8175" y="27212925"/>
          <a:ext cx="148590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53340</xdr:colOff>
      <xdr:row>6</xdr:row>
      <xdr:rowOff>45720</xdr:rowOff>
    </xdr:from>
    <xdr:to>
      <xdr:col>30</xdr:col>
      <xdr:colOff>1543050</xdr:colOff>
      <xdr:row>7</xdr:row>
      <xdr:rowOff>17145</xdr:rowOff>
    </xdr:to>
    <xdr:pic>
      <xdr:nvPicPr>
        <xdr:cNvPr id="35" name="그림 65">
          <a:extLst>
            <a:ext uri="{FF2B5EF4-FFF2-40B4-BE49-F238E27FC236}">
              <a16:creationId xmlns:a16="http://schemas.microsoft.com/office/drawing/2014/main" id="{74916162-CDE0-4DEE-9D38-F27D304E6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27231975"/>
          <a:ext cx="14859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60959</xdr:colOff>
      <xdr:row>7</xdr:row>
      <xdr:rowOff>49530</xdr:rowOff>
    </xdr:from>
    <xdr:to>
      <xdr:col>29</xdr:col>
      <xdr:colOff>1541108</xdr:colOff>
      <xdr:row>7</xdr:row>
      <xdr:rowOff>1464945</xdr:rowOff>
    </xdr:to>
    <xdr:pic>
      <xdr:nvPicPr>
        <xdr:cNvPr id="36" name="그림 66">
          <a:extLst>
            <a:ext uri="{FF2B5EF4-FFF2-40B4-BE49-F238E27FC236}">
              <a16:creationId xmlns:a16="http://schemas.microsoft.com/office/drawing/2014/main" id="{8D163842-2F69-4D94-B086-46E37D557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11984" y="28757880"/>
          <a:ext cx="1483959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28575</xdr:colOff>
      <xdr:row>7</xdr:row>
      <xdr:rowOff>57150</xdr:rowOff>
    </xdr:from>
    <xdr:to>
      <xdr:col>30</xdr:col>
      <xdr:colOff>1545499</xdr:colOff>
      <xdr:row>7</xdr:row>
      <xdr:rowOff>1482090</xdr:rowOff>
    </xdr:to>
    <xdr:pic>
      <xdr:nvPicPr>
        <xdr:cNvPr id="37" name="그림 67">
          <a:extLst>
            <a:ext uri="{FF2B5EF4-FFF2-40B4-BE49-F238E27FC236}">
              <a16:creationId xmlns:a16="http://schemas.microsoft.com/office/drawing/2014/main" id="{0181EA01-010F-4709-B2B4-FEA99A190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48504" y="28781829"/>
          <a:ext cx="1522639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8</xdr:row>
      <xdr:rowOff>57150</xdr:rowOff>
    </xdr:from>
    <xdr:to>
      <xdr:col>29</xdr:col>
      <xdr:colOff>1546412</xdr:colOff>
      <xdr:row>8</xdr:row>
      <xdr:rowOff>1482090</xdr:rowOff>
    </xdr:to>
    <xdr:pic>
      <xdr:nvPicPr>
        <xdr:cNvPr id="50" name="그림 23">
          <a:extLst>
            <a:ext uri="{FF2B5EF4-FFF2-40B4-BE49-F238E27FC236}">
              <a16:creationId xmlns:a16="http://schemas.microsoft.com/office/drawing/2014/main" id="{5DBFE5D0-AD6A-4A4E-A410-D0B330133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1062" y="39423415"/>
          <a:ext cx="1489262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57150</xdr:colOff>
      <xdr:row>8</xdr:row>
      <xdr:rowOff>38100</xdr:rowOff>
    </xdr:from>
    <xdr:to>
      <xdr:col>30</xdr:col>
      <xdr:colOff>1546412</xdr:colOff>
      <xdr:row>8</xdr:row>
      <xdr:rowOff>1463040</xdr:rowOff>
    </xdr:to>
    <xdr:pic>
      <xdr:nvPicPr>
        <xdr:cNvPr id="51" name="그림 24">
          <a:extLst>
            <a:ext uri="{FF2B5EF4-FFF2-40B4-BE49-F238E27FC236}">
              <a16:creationId xmlns:a16="http://schemas.microsoft.com/office/drawing/2014/main" id="{DBFC8804-3315-4EAB-80BA-C3A3F6D4C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01091" y="39404365"/>
          <a:ext cx="1489262" cy="142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9</xdr:row>
      <xdr:rowOff>57150</xdr:rowOff>
    </xdr:from>
    <xdr:to>
      <xdr:col>29</xdr:col>
      <xdr:colOff>1546412</xdr:colOff>
      <xdr:row>9</xdr:row>
      <xdr:rowOff>1482090</xdr:rowOff>
    </xdr:to>
    <xdr:pic>
      <xdr:nvPicPr>
        <xdr:cNvPr id="52" name="그림 25">
          <a:extLst>
            <a:ext uri="{FF2B5EF4-FFF2-40B4-BE49-F238E27FC236}">
              <a16:creationId xmlns:a16="http://schemas.microsoft.com/office/drawing/2014/main" id="{288F47CB-7F1F-41BB-B486-F1BD5603F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1062" y="40947415"/>
          <a:ext cx="1489262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9</xdr:row>
      <xdr:rowOff>57150</xdr:rowOff>
    </xdr:from>
    <xdr:to>
      <xdr:col>30</xdr:col>
      <xdr:colOff>1543012</xdr:colOff>
      <xdr:row>9</xdr:row>
      <xdr:rowOff>1482090</xdr:rowOff>
    </xdr:to>
    <xdr:pic>
      <xdr:nvPicPr>
        <xdr:cNvPr id="53" name="그림 26">
          <a:extLst>
            <a:ext uri="{FF2B5EF4-FFF2-40B4-BE49-F238E27FC236}">
              <a16:creationId xmlns:a16="http://schemas.microsoft.com/office/drawing/2014/main" id="{A560139D-7E9C-41FC-AD71-BEBAF0E29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2041" y="40947415"/>
          <a:ext cx="1512532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53340</xdr:colOff>
      <xdr:row>10</xdr:row>
      <xdr:rowOff>38100</xdr:rowOff>
    </xdr:from>
    <xdr:to>
      <xdr:col>29</xdr:col>
      <xdr:colOff>1542602</xdr:colOff>
      <xdr:row>10</xdr:row>
      <xdr:rowOff>1485900</xdr:rowOff>
    </xdr:to>
    <xdr:pic>
      <xdr:nvPicPr>
        <xdr:cNvPr id="54" name="그림 27">
          <a:extLst>
            <a:ext uri="{FF2B5EF4-FFF2-40B4-BE49-F238E27FC236}">
              <a16:creationId xmlns:a16="http://schemas.microsoft.com/office/drawing/2014/main" id="{D8579553-A833-4FBF-B27B-D86F27823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4365" y="42462450"/>
          <a:ext cx="1489262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10</xdr:row>
      <xdr:rowOff>38100</xdr:rowOff>
    </xdr:from>
    <xdr:to>
      <xdr:col>30</xdr:col>
      <xdr:colOff>1543012</xdr:colOff>
      <xdr:row>10</xdr:row>
      <xdr:rowOff>1485900</xdr:rowOff>
    </xdr:to>
    <xdr:pic>
      <xdr:nvPicPr>
        <xdr:cNvPr id="55" name="그림 28">
          <a:extLst>
            <a:ext uri="{FF2B5EF4-FFF2-40B4-BE49-F238E27FC236}">
              <a16:creationId xmlns:a16="http://schemas.microsoft.com/office/drawing/2014/main" id="{BE598DD9-05EE-4F54-8153-A65CCED47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2041" y="42452365"/>
          <a:ext cx="1512532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11</xdr:row>
      <xdr:rowOff>57150</xdr:rowOff>
    </xdr:from>
    <xdr:to>
      <xdr:col>29</xdr:col>
      <xdr:colOff>1546412</xdr:colOff>
      <xdr:row>11</xdr:row>
      <xdr:rowOff>1468755</xdr:rowOff>
    </xdr:to>
    <xdr:pic>
      <xdr:nvPicPr>
        <xdr:cNvPr id="56" name="그림 35">
          <a:extLst>
            <a:ext uri="{FF2B5EF4-FFF2-40B4-BE49-F238E27FC236}">
              <a16:creationId xmlns:a16="http://schemas.microsoft.com/office/drawing/2014/main" id="{4DBB9F57-2761-47AD-B462-7F0ABC9CA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1062" y="43995415"/>
          <a:ext cx="1489262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57150</xdr:colOff>
      <xdr:row>11</xdr:row>
      <xdr:rowOff>57150</xdr:rowOff>
    </xdr:from>
    <xdr:to>
      <xdr:col>30</xdr:col>
      <xdr:colOff>1546412</xdr:colOff>
      <xdr:row>11</xdr:row>
      <xdr:rowOff>1468755</xdr:rowOff>
    </xdr:to>
    <xdr:pic>
      <xdr:nvPicPr>
        <xdr:cNvPr id="57" name="그림 36">
          <a:extLst>
            <a:ext uri="{FF2B5EF4-FFF2-40B4-BE49-F238E27FC236}">
              <a16:creationId xmlns:a16="http://schemas.microsoft.com/office/drawing/2014/main" id="{8E585D7C-3F4A-4370-996E-4434864CF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01091" y="43995415"/>
          <a:ext cx="1489262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38100</xdr:colOff>
      <xdr:row>12</xdr:row>
      <xdr:rowOff>57150</xdr:rowOff>
    </xdr:from>
    <xdr:to>
      <xdr:col>29</xdr:col>
      <xdr:colOff>1543012</xdr:colOff>
      <xdr:row>12</xdr:row>
      <xdr:rowOff>1468755</xdr:rowOff>
    </xdr:to>
    <xdr:pic>
      <xdr:nvPicPr>
        <xdr:cNvPr id="58" name="그림 37">
          <a:extLst>
            <a:ext uri="{FF2B5EF4-FFF2-40B4-BE49-F238E27FC236}">
              <a16:creationId xmlns:a16="http://schemas.microsoft.com/office/drawing/2014/main" id="{0472EC8C-F928-4B1E-AC75-BCCAD6B71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2012" y="45519415"/>
          <a:ext cx="1512532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57150</xdr:colOff>
      <xdr:row>12</xdr:row>
      <xdr:rowOff>57150</xdr:rowOff>
    </xdr:from>
    <xdr:to>
      <xdr:col>30</xdr:col>
      <xdr:colOff>1546412</xdr:colOff>
      <xdr:row>12</xdr:row>
      <xdr:rowOff>1482090</xdr:rowOff>
    </xdr:to>
    <xdr:pic>
      <xdr:nvPicPr>
        <xdr:cNvPr id="59" name="그림 38">
          <a:extLst>
            <a:ext uri="{FF2B5EF4-FFF2-40B4-BE49-F238E27FC236}">
              <a16:creationId xmlns:a16="http://schemas.microsoft.com/office/drawing/2014/main" id="{554AFE27-4856-405A-A1D5-D3DD51F4F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01091" y="45519415"/>
          <a:ext cx="1489262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13</xdr:row>
      <xdr:rowOff>47625</xdr:rowOff>
    </xdr:from>
    <xdr:to>
      <xdr:col>29</xdr:col>
      <xdr:colOff>1546412</xdr:colOff>
      <xdr:row>13</xdr:row>
      <xdr:rowOff>1468755</xdr:rowOff>
    </xdr:to>
    <xdr:pic>
      <xdr:nvPicPr>
        <xdr:cNvPr id="60" name="그림 39">
          <a:extLst>
            <a:ext uri="{FF2B5EF4-FFF2-40B4-BE49-F238E27FC236}">
              <a16:creationId xmlns:a16="http://schemas.microsoft.com/office/drawing/2014/main" id="{E6B6FB22-1E7B-46A5-B22E-923984730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1062" y="47033890"/>
          <a:ext cx="1489262" cy="141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57150</xdr:colOff>
      <xdr:row>13</xdr:row>
      <xdr:rowOff>47625</xdr:rowOff>
    </xdr:from>
    <xdr:to>
      <xdr:col>30</xdr:col>
      <xdr:colOff>1546412</xdr:colOff>
      <xdr:row>13</xdr:row>
      <xdr:rowOff>1468755</xdr:rowOff>
    </xdr:to>
    <xdr:pic>
      <xdr:nvPicPr>
        <xdr:cNvPr id="61" name="그림 40">
          <a:extLst>
            <a:ext uri="{FF2B5EF4-FFF2-40B4-BE49-F238E27FC236}">
              <a16:creationId xmlns:a16="http://schemas.microsoft.com/office/drawing/2014/main" id="{81B9136F-092A-4F27-A136-A5B138FE4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01091" y="47033890"/>
          <a:ext cx="1489262" cy="141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38100</xdr:colOff>
      <xdr:row>14</xdr:row>
      <xdr:rowOff>47625</xdr:rowOff>
    </xdr:from>
    <xdr:to>
      <xdr:col>29</xdr:col>
      <xdr:colOff>1539240</xdr:colOff>
      <xdr:row>15</xdr:row>
      <xdr:rowOff>15240</xdr:rowOff>
    </xdr:to>
    <xdr:pic>
      <xdr:nvPicPr>
        <xdr:cNvPr id="68" name="그림 20">
          <a:extLst>
            <a:ext uri="{FF2B5EF4-FFF2-40B4-BE49-F238E27FC236}">
              <a16:creationId xmlns:a16="http://schemas.microsoft.com/office/drawing/2014/main" id="{BD16EDAA-568C-44C6-86E6-2A2D43931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79600" y="53156304"/>
          <a:ext cx="1501140" cy="1491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53340</xdr:colOff>
      <xdr:row>14</xdr:row>
      <xdr:rowOff>53340</xdr:rowOff>
    </xdr:from>
    <xdr:to>
      <xdr:col>30</xdr:col>
      <xdr:colOff>1543050</xdr:colOff>
      <xdr:row>15</xdr:row>
      <xdr:rowOff>19050</xdr:rowOff>
    </xdr:to>
    <xdr:pic>
      <xdr:nvPicPr>
        <xdr:cNvPr id="69" name="그림 21">
          <a:extLst>
            <a:ext uri="{FF2B5EF4-FFF2-40B4-BE49-F238E27FC236}">
              <a16:creationId xmlns:a16="http://schemas.microsoft.com/office/drawing/2014/main" id="{0402C3E0-E2B6-4403-832D-72C5F3A67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53149500"/>
          <a:ext cx="1485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60959</xdr:colOff>
      <xdr:row>16</xdr:row>
      <xdr:rowOff>53340</xdr:rowOff>
    </xdr:from>
    <xdr:to>
      <xdr:col>29</xdr:col>
      <xdr:colOff>1546186</xdr:colOff>
      <xdr:row>17</xdr:row>
      <xdr:rowOff>17145</xdr:rowOff>
    </xdr:to>
    <xdr:pic>
      <xdr:nvPicPr>
        <xdr:cNvPr id="70" name="그림 22">
          <a:extLst>
            <a:ext uri="{FF2B5EF4-FFF2-40B4-BE49-F238E27FC236}">
              <a16:creationId xmlns:a16="http://schemas.microsoft.com/office/drawing/2014/main" id="{BBCA6465-D384-4ACE-B10E-8DB9417A6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11984" y="56193690"/>
          <a:ext cx="1481417" cy="1491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53340</xdr:colOff>
      <xdr:row>16</xdr:row>
      <xdr:rowOff>53340</xdr:rowOff>
    </xdr:from>
    <xdr:to>
      <xdr:col>30</xdr:col>
      <xdr:colOff>1543050</xdr:colOff>
      <xdr:row>17</xdr:row>
      <xdr:rowOff>15240</xdr:rowOff>
    </xdr:to>
    <xdr:pic>
      <xdr:nvPicPr>
        <xdr:cNvPr id="71" name="그림 23">
          <a:extLst>
            <a:ext uri="{FF2B5EF4-FFF2-40B4-BE49-F238E27FC236}">
              <a16:creationId xmlns:a16="http://schemas.microsoft.com/office/drawing/2014/main" id="{68038DCD-CD13-4DDA-9390-150D2D4C5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56197500"/>
          <a:ext cx="1485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60960</xdr:colOff>
      <xdr:row>15</xdr:row>
      <xdr:rowOff>38100</xdr:rowOff>
    </xdr:from>
    <xdr:to>
      <xdr:col>29</xdr:col>
      <xdr:colOff>1543050</xdr:colOff>
      <xdr:row>16</xdr:row>
      <xdr:rowOff>19050</xdr:rowOff>
    </xdr:to>
    <xdr:pic>
      <xdr:nvPicPr>
        <xdr:cNvPr id="72" name="그림 24">
          <a:extLst>
            <a:ext uri="{FF2B5EF4-FFF2-40B4-BE49-F238E27FC236}">
              <a16:creationId xmlns:a16="http://schemas.microsoft.com/office/drawing/2014/main" id="{10C7C6A0-E5F8-4544-8F73-7C393F70B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8175" y="54654450"/>
          <a:ext cx="14859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57150</xdr:colOff>
      <xdr:row>15</xdr:row>
      <xdr:rowOff>28575</xdr:rowOff>
    </xdr:from>
    <xdr:to>
      <xdr:col>30</xdr:col>
      <xdr:colOff>1546412</xdr:colOff>
      <xdr:row>15</xdr:row>
      <xdr:rowOff>1503045</xdr:rowOff>
    </xdr:to>
    <xdr:pic>
      <xdr:nvPicPr>
        <xdr:cNvPr id="73" name="그림 25">
          <a:extLst>
            <a:ext uri="{FF2B5EF4-FFF2-40B4-BE49-F238E27FC236}">
              <a16:creationId xmlns:a16="http://schemas.microsoft.com/office/drawing/2014/main" id="{E168D3D8-3008-4A73-96D2-C144DA875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01091" y="54634840"/>
          <a:ext cx="1489262" cy="147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17</xdr:row>
      <xdr:rowOff>57150</xdr:rowOff>
    </xdr:from>
    <xdr:to>
      <xdr:col>29</xdr:col>
      <xdr:colOff>1546412</xdr:colOff>
      <xdr:row>18</xdr:row>
      <xdr:rowOff>0</xdr:rowOff>
    </xdr:to>
    <xdr:pic>
      <xdr:nvPicPr>
        <xdr:cNvPr id="74" name="그림 32">
          <a:extLst>
            <a:ext uri="{FF2B5EF4-FFF2-40B4-BE49-F238E27FC236}">
              <a16:creationId xmlns:a16="http://schemas.microsoft.com/office/drawing/2014/main" id="{80BCF995-81C5-40DC-9831-F79399348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1062" y="57711415"/>
          <a:ext cx="1489262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17</xdr:row>
      <xdr:rowOff>30480</xdr:rowOff>
    </xdr:from>
    <xdr:to>
      <xdr:col>30</xdr:col>
      <xdr:colOff>1562100</xdr:colOff>
      <xdr:row>18</xdr:row>
      <xdr:rowOff>19050</xdr:rowOff>
    </xdr:to>
    <xdr:pic>
      <xdr:nvPicPr>
        <xdr:cNvPr id="75" name="그림 33">
          <a:extLst>
            <a:ext uri="{FF2B5EF4-FFF2-40B4-BE49-F238E27FC236}">
              <a16:creationId xmlns:a16="http://schemas.microsoft.com/office/drawing/2014/main" id="{08851690-1283-4017-B75F-9F9FEDD2D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5" y="57692925"/>
          <a:ext cx="152400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18</xdr:row>
      <xdr:rowOff>47625</xdr:rowOff>
    </xdr:from>
    <xdr:to>
      <xdr:col>29</xdr:col>
      <xdr:colOff>1539240</xdr:colOff>
      <xdr:row>18</xdr:row>
      <xdr:rowOff>1522095</xdr:rowOff>
    </xdr:to>
    <xdr:pic>
      <xdr:nvPicPr>
        <xdr:cNvPr id="76" name="그림 34">
          <a:extLst>
            <a:ext uri="{FF2B5EF4-FFF2-40B4-BE49-F238E27FC236}">
              <a16:creationId xmlns:a16="http://schemas.microsoft.com/office/drawing/2014/main" id="{8C7A927A-A886-4114-A38E-0A02728E7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8175" y="59235975"/>
          <a:ext cx="1482090" cy="1474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18</xdr:row>
      <xdr:rowOff>45720</xdr:rowOff>
    </xdr:from>
    <xdr:to>
      <xdr:col>30</xdr:col>
      <xdr:colOff>1562100</xdr:colOff>
      <xdr:row>18</xdr:row>
      <xdr:rowOff>1522095</xdr:rowOff>
    </xdr:to>
    <xdr:pic>
      <xdr:nvPicPr>
        <xdr:cNvPr id="77" name="그림 35">
          <a:extLst>
            <a:ext uri="{FF2B5EF4-FFF2-40B4-BE49-F238E27FC236}">
              <a16:creationId xmlns:a16="http://schemas.microsoft.com/office/drawing/2014/main" id="{07EC895D-C469-4D2C-892E-1CAAC31C0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5" y="59235975"/>
          <a:ext cx="15240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19</xdr:row>
      <xdr:rowOff>47625</xdr:rowOff>
    </xdr:from>
    <xdr:to>
      <xdr:col>29</xdr:col>
      <xdr:colOff>1562100</xdr:colOff>
      <xdr:row>19</xdr:row>
      <xdr:rowOff>1522095</xdr:rowOff>
    </xdr:to>
    <xdr:pic>
      <xdr:nvPicPr>
        <xdr:cNvPr id="78" name="그림 36">
          <a:extLst>
            <a:ext uri="{FF2B5EF4-FFF2-40B4-BE49-F238E27FC236}">
              <a16:creationId xmlns:a16="http://schemas.microsoft.com/office/drawing/2014/main" id="{0FD6E0EB-E77C-4D4B-85DD-BC1DE4127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8175" y="60759975"/>
          <a:ext cx="1504950" cy="1474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53340</xdr:colOff>
      <xdr:row>19</xdr:row>
      <xdr:rowOff>45720</xdr:rowOff>
    </xdr:from>
    <xdr:to>
      <xdr:col>30</xdr:col>
      <xdr:colOff>1504950</xdr:colOff>
      <xdr:row>20</xdr:row>
      <xdr:rowOff>17145</xdr:rowOff>
    </xdr:to>
    <xdr:pic>
      <xdr:nvPicPr>
        <xdr:cNvPr id="79" name="그림 37">
          <a:extLst>
            <a:ext uri="{FF2B5EF4-FFF2-40B4-BE49-F238E27FC236}">
              <a16:creationId xmlns:a16="http://schemas.microsoft.com/office/drawing/2014/main" id="{0B378F57-1012-4991-8A13-41502AFC2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60759975"/>
          <a:ext cx="14478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20</xdr:row>
      <xdr:rowOff>47625</xdr:rowOff>
    </xdr:from>
    <xdr:to>
      <xdr:col>29</xdr:col>
      <xdr:colOff>1546412</xdr:colOff>
      <xdr:row>20</xdr:row>
      <xdr:rowOff>1463040</xdr:rowOff>
    </xdr:to>
    <xdr:pic>
      <xdr:nvPicPr>
        <xdr:cNvPr id="80" name="그림 44">
          <a:extLst>
            <a:ext uri="{FF2B5EF4-FFF2-40B4-BE49-F238E27FC236}">
              <a16:creationId xmlns:a16="http://schemas.microsoft.com/office/drawing/2014/main" id="{3AB68746-CBCE-4901-9165-3873D62F3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1062" y="62273890"/>
          <a:ext cx="1489262" cy="141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53340</xdr:colOff>
      <xdr:row>20</xdr:row>
      <xdr:rowOff>30480</xdr:rowOff>
    </xdr:from>
    <xdr:to>
      <xdr:col>30</xdr:col>
      <xdr:colOff>1562100</xdr:colOff>
      <xdr:row>21</xdr:row>
      <xdr:rowOff>19050</xdr:rowOff>
    </xdr:to>
    <xdr:pic>
      <xdr:nvPicPr>
        <xdr:cNvPr id="81" name="그림 45">
          <a:extLst>
            <a:ext uri="{FF2B5EF4-FFF2-40B4-BE49-F238E27FC236}">
              <a16:creationId xmlns:a16="http://schemas.microsoft.com/office/drawing/2014/main" id="{F7C8A22F-6DE9-4447-880B-A807CD372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62264925"/>
          <a:ext cx="150495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21</xdr:row>
      <xdr:rowOff>47625</xdr:rowOff>
    </xdr:from>
    <xdr:to>
      <xdr:col>29</xdr:col>
      <xdr:colOff>1539240</xdr:colOff>
      <xdr:row>22</xdr:row>
      <xdr:rowOff>20955</xdr:rowOff>
    </xdr:to>
    <xdr:pic>
      <xdr:nvPicPr>
        <xdr:cNvPr id="82" name="그림 46">
          <a:extLst>
            <a:ext uri="{FF2B5EF4-FFF2-40B4-BE49-F238E27FC236}">
              <a16:creationId xmlns:a16="http://schemas.microsoft.com/office/drawing/2014/main" id="{5854AE14-23E5-4D46-ABEF-6CEE21851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8175" y="63807975"/>
          <a:ext cx="1482090" cy="1497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57150</xdr:colOff>
      <xdr:row>21</xdr:row>
      <xdr:rowOff>57150</xdr:rowOff>
    </xdr:from>
    <xdr:to>
      <xdr:col>30</xdr:col>
      <xdr:colOff>1540921</xdr:colOff>
      <xdr:row>21</xdr:row>
      <xdr:rowOff>1468755</xdr:rowOff>
    </xdr:to>
    <xdr:pic>
      <xdr:nvPicPr>
        <xdr:cNvPr id="83" name="그림 47">
          <a:extLst>
            <a:ext uri="{FF2B5EF4-FFF2-40B4-BE49-F238E27FC236}">
              <a16:creationId xmlns:a16="http://schemas.microsoft.com/office/drawing/2014/main" id="{72219FFD-5A3F-4D2B-BAF9-ADD0B013E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01091" y="63807415"/>
          <a:ext cx="1478056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53340</xdr:colOff>
      <xdr:row>22</xdr:row>
      <xdr:rowOff>53340</xdr:rowOff>
    </xdr:from>
    <xdr:to>
      <xdr:col>29</xdr:col>
      <xdr:colOff>1562100</xdr:colOff>
      <xdr:row>23</xdr:row>
      <xdr:rowOff>15240</xdr:rowOff>
    </xdr:to>
    <xdr:pic>
      <xdr:nvPicPr>
        <xdr:cNvPr id="84" name="그림 48">
          <a:extLst>
            <a:ext uri="{FF2B5EF4-FFF2-40B4-BE49-F238E27FC236}">
              <a16:creationId xmlns:a16="http://schemas.microsoft.com/office/drawing/2014/main" id="{378B9758-CD8F-4665-87A5-BEB0D54AA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8175" y="65341500"/>
          <a:ext cx="150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53340</xdr:colOff>
      <xdr:row>22</xdr:row>
      <xdr:rowOff>53340</xdr:rowOff>
    </xdr:from>
    <xdr:to>
      <xdr:col>30</xdr:col>
      <xdr:colOff>1543050</xdr:colOff>
      <xdr:row>23</xdr:row>
      <xdr:rowOff>15240</xdr:rowOff>
    </xdr:to>
    <xdr:pic>
      <xdr:nvPicPr>
        <xdr:cNvPr id="85" name="그림 49">
          <a:extLst>
            <a:ext uri="{FF2B5EF4-FFF2-40B4-BE49-F238E27FC236}">
              <a16:creationId xmlns:a16="http://schemas.microsoft.com/office/drawing/2014/main" id="{8D7CA8DB-97C5-40B5-A13B-6B649C097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65341500"/>
          <a:ext cx="1485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60960</xdr:colOff>
      <xdr:row>23</xdr:row>
      <xdr:rowOff>45720</xdr:rowOff>
    </xdr:from>
    <xdr:to>
      <xdr:col>29</xdr:col>
      <xdr:colOff>1543050</xdr:colOff>
      <xdr:row>24</xdr:row>
      <xdr:rowOff>17145</xdr:rowOff>
    </xdr:to>
    <xdr:pic>
      <xdr:nvPicPr>
        <xdr:cNvPr id="92" name="그림 17284">
          <a:extLst>
            <a:ext uri="{FF2B5EF4-FFF2-40B4-BE49-F238E27FC236}">
              <a16:creationId xmlns:a16="http://schemas.microsoft.com/office/drawing/2014/main" id="{1043B7F1-ABC3-48EF-B9DC-A366E1EC7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8175" y="71427975"/>
          <a:ext cx="14859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38099</xdr:colOff>
      <xdr:row>23</xdr:row>
      <xdr:rowOff>28575</xdr:rowOff>
    </xdr:from>
    <xdr:to>
      <xdr:col>30</xdr:col>
      <xdr:colOff>1541650</xdr:colOff>
      <xdr:row>23</xdr:row>
      <xdr:rowOff>1503045</xdr:rowOff>
    </xdr:to>
    <xdr:pic>
      <xdr:nvPicPr>
        <xdr:cNvPr id="93" name="그림 17285">
          <a:extLst>
            <a:ext uri="{FF2B5EF4-FFF2-40B4-BE49-F238E27FC236}">
              <a16:creationId xmlns:a16="http://schemas.microsoft.com/office/drawing/2014/main" id="{EC705981-F981-4024-ACB2-2E7FB32D2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4" y="71408925"/>
          <a:ext cx="1518791" cy="147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38099</xdr:colOff>
      <xdr:row>24</xdr:row>
      <xdr:rowOff>57150</xdr:rowOff>
    </xdr:from>
    <xdr:to>
      <xdr:col>29</xdr:col>
      <xdr:colOff>1541650</xdr:colOff>
      <xdr:row>24</xdr:row>
      <xdr:rowOff>1482090</xdr:rowOff>
    </xdr:to>
    <xdr:pic>
      <xdr:nvPicPr>
        <xdr:cNvPr id="94" name="그림 17286">
          <a:extLst>
            <a:ext uri="{FF2B5EF4-FFF2-40B4-BE49-F238E27FC236}">
              <a16:creationId xmlns:a16="http://schemas.microsoft.com/office/drawing/2014/main" id="{EEB7C4CE-8549-4830-9ED6-5E4770150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89124" y="72961500"/>
          <a:ext cx="1518791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53340</xdr:colOff>
      <xdr:row>24</xdr:row>
      <xdr:rowOff>45720</xdr:rowOff>
    </xdr:from>
    <xdr:to>
      <xdr:col>30</xdr:col>
      <xdr:colOff>1543050</xdr:colOff>
      <xdr:row>24</xdr:row>
      <xdr:rowOff>1522095</xdr:rowOff>
    </xdr:to>
    <xdr:pic>
      <xdr:nvPicPr>
        <xdr:cNvPr id="95" name="그림 17287">
          <a:extLst>
            <a:ext uri="{FF2B5EF4-FFF2-40B4-BE49-F238E27FC236}">
              <a16:creationId xmlns:a16="http://schemas.microsoft.com/office/drawing/2014/main" id="{3B9C85EB-F20C-423F-916E-0204C5CA4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72951975"/>
          <a:ext cx="14859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57149</xdr:colOff>
      <xdr:row>25</xdr:row>
      <xdr:rowOff>19050</xdr:rowOff>
    </xdr:from>
    <xdr:to>
      <xdr:col>29</xdr:col>
      <xdr:colOff>1546859</xdr:colOff>
      <xdr:row>25</xdr:row>
      <xdr:rowOff>1482090</xdr:rowOff>
    </xdr:to>
    <xdr:pic>
      <xdr:nvPicPr>
        <xdr:cNvPr id="96" name="그림 17288">
          <a:extLst>
            <a:ext uri="{FF2B5EF4-FFF2-40B4-BE49-F238E27FC236}">
              <a16:creationId xmlns:a16="http://schemas.microsoft.com/office/drawing/2014/main" id="{31AF5650-8314-40AB-8128-615E55155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8174" y="74447400"/>
          <a:ext cx="14954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57149</xdr:colOff>
      <xdr:row>25</xdr:row>
      <xdr:rowOff>57150</xdr:rowOff>
    </xdr:from>
    <xdr:to>
      <xdr:col>30</xdr:col>
      <xdr:colOff>1546859</xdr:colOff>
      <xdr:row>25</xdr:row>
      <xdr:rowOff>1482090</xdr:rowOff>
    </xdr:to>
    <xdr:pic>
      <xdr:nvPicPr>
        <xdr:cNvPr id="97" name="그림 17289">
          <a:extLst>
            <a:ext uri="{FF2B5EF4-FFF2-40B4-BE49-F238E27FC236}">
              <a16:creationId xmlns:a16="http://schemas.microsoft.com/office/drawing/2014/main" id="{18CC6BFD-EC16-4BEC-8F1A-B6E435F2E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4" y="74485500"/>
          <a:ext cx="14954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57149</xdr:colOff>
      <xdr:row>26</xdr:row>
      <xdr:rowOff>19050</xdr:rowOff>
    </xdr:from>
    <xdr:to>
      <xdr:col>29</xdr:col>
      <xdr:colOff>1546859</xdr:colOff>
      <xdr:row>26</xdr:row>
      <xdr:rowOff>1482090</xdr:rowOff>
    </xdr:to>
    <xdr:pic>
      <xdr:nvPicPr>
        <xdr:cNvPr id="104" name="그림 17308">
          <a:extLst>
            <a:ext uri="{FF2B5EF4-FFF2-40B4-BE49-F238E27FC236}">
              <a16:creationId xmlns:a16="http://schemas.microsoft.com/office/drawing/2014/main" id="{281F03BC-523B-4FF2-89A6-671AE60D0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8174" y="80543400"/>
          <a:ext cx="14954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57149</xdr:colOff>
      <xdr:row>26</xdr:row>
      <xdr:rowOff>19050</xdr:rowOff>
    </xdr:from>
    <xdr:to>
      <xdr:col>30</xdr:col>
      <xdr:colOff>1546859</xdr:colOff>
      <xdr:row>26</xdr:row>
      <xdr:rowOff>1482090</xdr:rowOff>
    </xdr:to>
    <xdr:pic>
      <xdr:nvPicPr>
        <xdr:cNvPr id="105" name="그림 17309">
          <a:extLst>
            <a:ext uri="{FF2B5EF4-FFF2-40B4-BE49-F238E27FC236}">
              <a16:creationId xmlns:a16="http://schemas.microsoft.com/office/drawing/2014/main" id="{30225C86-0731-4B02-9EBA-6E0441183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4" y="80543400"/>
          <a:ext cx="14954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57149</xdr:colOff>
      <xdr:row>27</xdr:row>
      <xdr:rowOff>57150</xdr:rowOff>
    </xdr:from>
    <xdr:to>
      <xdr:col>29</xdr:col>
      <xdr:colOff>1546859</xdr:colOff>
      <xdr:row>27</xdr:row>
      <xdr:rowOff>1482090</xdr:rowOff>
    </xdr:to>
    <xdr:pic>
      <xdr:nvPicPr>
        <xdr:cNvPr id="106" name="그림 17310">
          <a:extLst>
            <a:ext uri="{FF2B5EF4-FFF2-40B4-BE49-F238E27FC236}">
              <a16:creationId xmlns:a16="http://schemas.microsoft.com/office/drawing/2014/main" id="{DF64D2F1-E955-443D-9357-F426D2061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8174" y="82105500"/>
          <a:ext cx="14954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57149</xdr:colOff>
      <xdr:row>27</xdr:row>
      <xdr:rowOff>57150</xdr:rowOff>
    </xdr:from>
    <xdr:to>
      <xdr:col>30</xdr:col>
      <xdr:colOff>1546859</xdr:colOff>
      <xdr:row>27</xdr:row>
      <xdr:rowOff>1482090</xdr:rowOff>
    </xdr:to>
    <xdr:pic>
      <xdr:nvPicPr>
        <xdr:cNvPr id="107" name="그림 17311">
          <a:extLst>
            <a:ext uri="{FF2B5EF4-FFF2-40B4-BE49-F238E27FC236}">
              <a16:creationId xmlns:a16="http://schemas.microsoft.com/office/drawing/2014/main" id="{5F866ECA-CC92-4C1C-979A-5178C16CF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4" y="82105500"/>
          <a:ext cx="14954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38099</xdr:colOff>
      <xdr:row>29</xdr:row>
      <xdr:rowOff>47625</xdr:rowOff>
    </xdr:from>
    <xdr:to>
      <xdr:col>30</xdr:col>
      <xdr:colOff>3376</xdr:colOff>
      <xdr:row>29</xdr:row>
      <xdr:rowOff>1468755</xdr:rowOff>
    </xdr:to>
    <xdr:pic>
      <xdr:nvPicPr>
        <xdr:cNvPr id="114" name="그림 17328">
          <a:extLst>
            <a:ext uri="{FF2B5EF4-FFF2-40B4-BE49-F238E27FC236}">
              <a16:creationId xmlns:a16="http://schemas.microsoft.com/office/drawing/2014/main" id="{BC2380C7-BAE8-4BB7-A99E-8D6AB1C17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89124" y="89715975"/>
          <a:ext cx="1528465" cy="141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38099</xdr:colOff>
      <xdr:row>29</xdr:row>
      <xdr:rowOff>38100</xdr:rowOff>
    </xdr:from>
    <xdr:to>
      <xdr:col>31</xdr:col>
      <xdr:colOff>0</xdr:colOff>
      <xdr:row>29</xdr:row>
      <xdr:rowOff>1463040</xdr:rowOff>
    </xdr:to>
    <xdr:pic>
      <xdr:nvPicPr>
        <xdr:cNvPr id="115" name="그림 17329">
          <a:extLst>
            <a:ext uri="{FF2B5EF4-FFF2-40B4-BE49-F238E27FC236}">
              <a16:creationId xmlns:a16="http://schemas.microsoft.com/office/drawing/2014/main" id="{7DD684A3-07D3-46F2-9998-30CE024D3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4" y="89706450"/>
          <a:ext cx="1528465" cy="142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38099</xdr:colOff>
      <xdr:row>31</xdr:row>
      <xdr:rowOff>26670</xdr:rowOff>
    </xdr:from>
    <xdr:to>
      <xdr:col>30</xdr:col>
      <xdr:colOff>16056</xdr:colOff>
      <xdr:row>31</xdr:row>
      <xdr:rowOff>1506855</xdr:rowOff>
    </xdr:to>
    <xdr:pic>
      <xdr:nvPicPr>
        <xdr:cNvPr id="116" name="그림 17330">
          <a:extLst>
            <a:ext uri="{FF2B5EF4-FFF2-40B4-BE49-F238E27FC236}">
              <a16:creationId xmlns:a16="http://schemas.microsoft.com/office/drawing/2014/main" id="{315FDEA8-7D63-47D2-8856-02DE2D087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2011" y="92732935"/>
          <a:ext cx="1557985" cy="1480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38099</xdr:colOff>
      <xdr:row>31</xdr:row>
      <xdr:rowOff>57150</xdr:rowOff>
    </xdr:from>
    <xdr:to>
      <xdr:col>31</xdr:col>
      <xdr:colOff>0</xdr:colOff>
      <xdr:row>31</xdr:row>
      <xdr:rowOff>1482090</xdr:rowOff>
    </xdr:to>
    <xdr:pic>
      <xdr:nvPicPr>
        <xdr:cNvPr id="117" name="그림 17331">
          <a:extLst>
            <a:ext uri="{FF2B5EF4-FFF2-40B4-BE49-F238E27FC236}">
              <a16:creationId xmlns:a16="http://schemas.microsoft.com/office/drawing/2014/main" id="{A52126C9-4CDF-4B3A-8786-2C6BFB1D7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4" y="92773500"/>
          <a:ext cx="15335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30</xdr:row>
      <xdr:rowOff>28575</xdr:rowOff>
    </xdr:from>
    <xdr:to>
      <xdr:col>29</xdr:col>
      <xdr:colOff>1539240</xdr:colOff>
      <xdr:row>31</xdr:row>
      <xdr:rowOff>15240</xdr:rowOff>
    </xdr:to>
    <xdr:pic>
      <xdr:nvPicPr>
        <xdr:cNvPr id="118" name="그림 17332">
          <a:extLst>
            <a:ext uri="{FF2B5EF4-FFF2-40B4-BE49-F238E27FC236}">
              <a16:creationId xmlns:a16="http://schemas.microsoft.com/office/drawing/2014/main" id="{C190A9C0-63AB-49B9-B8ED-E5955A324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1062" y="91210840"/>
          <a:ext cx="148590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30</xdr:row>
      <xdr:rowOff>30480</xdr:rowOff>
    </xdr:from>
    <xdr:to>
      <xdr:col>30</xdr:col>
      <xdr:colOff>1562100</xdr:colOff>
      <xdr:row>31</xdr:row>
      <xdr:rowOff>19050</xdr:rowOff>
    </xdr:to>
    <xdr:pic>
      <xdr:nvPicPr>
        <xdr:cNvPr id="119" name="그림 17333">
          <a:extLst>
            <a:ext uri="{FF2B5EF4-FFF2-40B4-BE49-F238E27FC236}">
              <a16:creationId xmlns:a16="http://schemas.microsoft.com/office/drawing/2014/main" id="{31931E68-BC40-4496-A5E3-AE5A86BE8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5" y="91220925"/>
          <a:ext cx="152400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53340</xdr:colOff>
      <xdr:row>32</xdr:row>
      <xdr:rowOff>30480</xdr:rowOff>
    </xdr:from>
    <xdr:to>
      <xdr:col>29</xdr:col>
      <xdr:colOff>1543050</xdr:colOff>
      <xdr:row>33</xdr:row>
      <xdr:rowOff>19050</xdr:rowOff>
    </xdr:to>
    <xdr:pic>
      <xdr:nvPicPr>
        <xdr:cNvPr id="120" name="그림 17400">
          <a:extLst>
            <a:ext uri="{FF2B5EF4-FFF2-40B4-BE49-F238E27FC236}">
              <a16:creationId xmlns:a16="http://schemas.microsoft.com/office/drawing/2014/main" id="{BCCEC6FC-276B-4B8E-8553-2C997C6CD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8175" y="94268925"/>
          <a:ext cx="148590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30480</xdr:colOff>
      <xdr:row>32</xdr:row>
      <xdr:rowOff>30480</xdr:rowOff>
    </xdr:from>
    <xdr:to>
      <xdr:col>30</xdr:col>
      <xdr:colOff>1543050</xdr:colOff>
      <xdr:row>33</xdr:row>
      <xdr:rowOff>19050</xdr:rowOff>
    </xdr:to>
    <xdr:pic>
      <xdr:nvPicPr>
        <xdr:cNvPr id="121" name="그림 17401">
          <a:extLst>
            <a:ext uri="{FF2B5EF4-FFF2-40B4-BE49-F238E27FC236}">
              <a16:creationId xmlns:a16="http://schemas.microsoft.com/office/drawing/2014/main" id="{3BE4B501-C638-4859-BFCA-4CF7066CD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0" y="94268925"/>
          <a:ext cx="151447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66131</xdr:colOff>
      <xdr:row>33</xdr:row>
      <xdr:rowOff>49531</xdr:rowOff>
    </xdr:from>
    <xdr:to>
      <xdr:col>29</xdr:col>
      <xdr:colOff>1562100</xdr:colOff>
      <xdr:row>33</xdr:row>
      <xdr:rowOff>1467395</xdr:rowOff>
    </xdr:to>
    <xdr:pic>
      <xdr:nvPicPr>
        <xdr:cNvPr id="122" name="그림 17402">
          <a:extLst>
            <a:ext uri="{FF2B5EF4-FFF2-40B4-BE49-F238E27FC236}">
              <a16:creationId xmlns:a16="http://schemas.microsoft.com/office/drawing/2014/main" id="{C506ED8F-9C33-4E8D-9E89-0E118B723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7631" y="95830210"/>
          <a:ext cx="1495969" cy="140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38099</xdr:colOff>
      <xdr:row>33</xdr:row>
      <xdr:rowOff>57150</xdr:rowOff>
    </xdr:from>
    <xdr:to>
      <xdr:col>30</xdr:col>
      <xdr:colOff>1546859</xdr:colOff>
      <xdr:row>33</xdr:row>
      <xdr:rowOff>1482090</xdr:rowOff>
    </xdr:to>
    <xdr:pic>
      <xdr:nvPicPr>
        <xdr:cNvPr id="123" name="그림 17403">
          <a:extLst>
            <a:ext uri="{FF2B5EF4-FFF2-40B4-BE49-F238E27FC236}">
              <a16:creationId xmlns:a16="http://schemas.microsoft.com/office/drawing/2014/main" id="{7221EDA1-796D-438D-9A6F-DA657B816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4" y="95821500"/>
          <a:ext cx="15144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53340</xdr:colOff>
      <xdr:row>34</xdr:row>
      <xdr:rowOff>26670</xdr:rowOff>
    </xdr:from>
    <xdr:to>
      <xdr:col>29</xdr:col>
      <xdr:colOff>1543050</xdr:colOff>
      <xdr:row>35</xdr:row>
      <xdr:rowOff>19050</xdr:rowOff>
    </xdr:to>
    <xdr:pic>
      <xdr:nvPicPr>
        <xdr:cNvPr id="124" name="그림 17404">
          <a:extLst>
            <a:ext uri="{FF2B5EF4-FFF2-40B4-BE49-F238E27FC236}">
              <a16:creationId xmlns:a16="http://schemas.microsoft.com/office/drawing/2014/main" id="{63B4A3DF-9575-44A8-A045-BF235639F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94840" y="97331349"/>
          <a:ext cx="1489710" cy="1516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53340</xdr:colOff>
      <xdr:row>34</xdr:row>
      <xdr:rowOff>53340</xdr:rowOff>
    </xdr:from>
    <xdr:to>
      <xdr:col>30</xdr:col>
      <xdr:colOff>1562100</xdr:colOff>
      <xdr:row>35</xdr:row>
      <xdr:rowOff>15240</xdr:rowOff>
    </xdr:to>
    <xdr:pic>
      <xdr:nvPicPr>
        <xdr:cNvPr id="125" name="그림 17405">
          <a:extLst>
            <a:ext uri="{FF2B5EF4-FFF2-40B4-BE49-F238E27FC236}">
              <a16:creationId xmlns:a16="http://schemas.microsoft.com/office/drawing/2014/main" id="{388336EB-104D-4DAF-B99F-8D7F43E91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97345500"/>
          <a:ext cx="150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28575</xdr:colOff>
      <xdr:row>35</xdr:row>
      <xdr:rowOff>19050</xdr:rowOff>
    </xdr:from>
    <xdr:to>
      <xdr:col>30</xdr:col>
      <xdr:colOff>3704</xdr:colOff>
      <xdr:row>35</xdr:row>
      <xdr:rowOff>1482090</xdr:rowOff>
    </xdr:to>
    <xdr:pic>
      <xdr:nvPicPr>
        <xdr:cNvPr id="132" name="그림 17424">
          <a:extLst>
            <a:ext uri="{FF2B5EF4-FFF2-40B4-BE49-F238E27FC236}">
              <a16:creationId xmlns:a16="http://schemas.microsoft.com/office/drawing/2014/main" id="{4E22919F-AF48-403D-A7E3-2B8411CAD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79600" y="103403400"/>
          <a:ext cx="1540222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35</xdr:row>
      <xdr:rowOff>45720</xdr:rowOff>
    </xdr:from>
    <xdr:to>
      <xdr:col>30</xdr:col>
      <xdr:colOff>1543050</xdr:colOff>
      <xdr:row>36</xdr:row>
      <xdr:rowOff>17145</xdr:rowOff>
    </xdr:to>
    <xdr:pic>
      <xdr:nvPicPr>
        <xdr:cNvPr id="133" name="그림 17425">
          <a:extLst>
            <a:ext uri="{FF2B5EF4-FFF2-40B4-BE49-F238E27FC236}">
              <a16:creationId xmlns:a16="http://schemas.microsoft.com/office/drawing/2014/main" id="{1C37D3E1-D299-4454-8CCB-007FC73A7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5" y="103431975"/>
          <a:ext cx="150495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53340</xdr:colOff>
      <xdr:row>36</xdr:row>
      <xdr:rowOff>53340</xdr:rowOff>
    </xdr:from>
    <xdr:to>
      <xdr:col>29</xdr:col>
      <xdr:colOff>1562100</xdr:colOff>
      <xdr:row>36</xdr:row>
      <xdr:rowOff>1482090</xdr:rowOff>
    </xdr:to>
    <xdr:pic>
      <xdr:nvPicPr>
        <xdr:cNvPr id="134" name="그림 17426">
          <a:extLst>
            <a:ext uri="{FF2B5EF4-FFF2-40B4-BE49-F238E27FC236}">
              <a16:creationId xmlns:a16="http://schemas.microsoft.com/office/drawing/2014/main" id="{C349CC27-7362-441E-83CE-2B1193066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94840" y="104978019"/>
          <a:ext cx="150876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57150</xdr:colOff>
      <xdr:row>36</xdr:row>
      <xdr:rowOff>38100</xdr:rowOff>
    </xdr:from>
    <xdr:to>
      <xdr:col>30</xdr:col>
      <xdr:colOff>1562100</xdr:colOff>
      <xdr:row>36</xdr:row>
      <xdr:rowOff>1463040</xdr:rowOff>
    </xdr:to>
    <xdr:pic>
      <xdr:nvPicPr>
        <xdr:cNvPr id="135" name="그림 17427">
          <a:extLst>
            <a:ext uri="{FF2B5EF4-FFF2-40B4-BE49-F238E27FC236}">
              <a16:creationId xmlns:a16="http://schemas.microsoft.com/office/drawing/2014/main" id="{D9F54B4C-C297-4CD9-8CB0-D8B00F121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104946450"/>
          <a:ext cx="1504950" cy="142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38100</xdr:colOff>
      <xdr:row>37</xdr:row>
      <xdr:rowOff>47625</xdr:rowOff>
    </xdr:from>
    <xdr:to>
      <xdr:col>29</xdr:col>
      <xdr:colOff>1562100</xdr:colOff>
      <xdr:row>37</xdr:row>
      <xdr:rowOff>1468755</xdr:rowOff>
    </xdr:to>
    <xdr:pic>
      <xdr:nvPicPr>
        <xdr:cNvPr id="136" name="그림 17428">
          <a:extLst>
            <a:ext uri="{FF2B5EF4-FFF2-40B4-BE49-F238E27FC236}">
              <a16:creationId xmlns:a16="http://schemas.microsoft.com/office/drawing/2014/main" id="{4F889E99-7D4D-42FC-B432-5007A363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89125" y="106479975"/>
          <a:ext cx="1524000" cy="141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53340</xdr:colOff>
      <xdr:row>37</xdr:row>
      <xdr:rowOff>30480</xdr:rowOff>
    </xdr:from>
    <xdr:to>
      <xdr:col>30</xdr:col>
      <xdr:colOff>1562100</xdr:colOff>
      <xdr:row>38</xdr:row>
      <xdr:rowOff>19050</xdr:rowOff>
    </xdr:to>
    <xdr:pic>
      <xdr:nvPicPr>
        <xdr:cNvPr id="137" name="그림 17429">
          <a:extLst>
            <a:ext uri="{FF2B5EF4-FFF2-40B4-BE49-F238E27FC236}">
              <a16:creationId xmlns:a16="http://schemas.microsoft.com/office/drawing/2014/main" id="{50E38E9B-2667-4885-8766-DC0E4F5FC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106460925"/>
          <a:ext cx="150495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28575</xdr:colOff>
      <xdr:row>38</xdr:row>
      <xdr:rowOff>38100</xdr:rowOff>
    </xdr:from>
    <xdr:to>
      <xdr:col>29</xdr:col>
      <xdr:colOff>1545175</xdr:colOff>
      <xdr:row>38</xdr:row>
      <xdr:rowOff>1485900</xdr:rowOff>
    </xdr:to>
    <xdr:pic>
      <xdr:nvPicPr>
        <xdr:cNvPr id="144" name="그림 17448">
          <a:extLst>
            <a:ext uri="{FF2B5EF4-FFF2-40B4-BE49-F238E27FC236}">
              <a16:creationId xmlns:a16="http://schemas.microsoft.com/office/drawing/2014/main" id="{F1D52F59-8ADF-4211-9F02-6D37A28F0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79600" y="112566450"/>
          <a:ext cx="152612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53340</xdr:colOff>
      <xdr:row>38</xdr:row>
      <xdr:rowOff>45720</xdr:rowOff>
    </xdr:from>
    <xdr:to>
      <xdr:col>30</xdr:col>
      <xdr:colOff>1504950</xdr:colOff>
      <xdr:row>39</xdr:row>
      <xdr:rowOff>17145</xdr:rowOff>
    </xdr:to>
    <xdr:pic>
      <xdr:nvPicPr>
        <xdr:cNvPr id="145" name="그림 17449">
          <a:extLst>
            <a:ext uri="{FF2B5EF4-FFF2-40B4-BE49-F238E27FC236}">
              <a16:creationId xmlns:a16="http://schemas.microsoft.com/office/drawing/2014/main" id="{9AD25CC8-8935-41E7-B372-E929992E3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112575975"/>
          <a:ext cx="14478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57149</xdr:colOff>
      <xdr:row>39</xdr:row>
      <xdr:rowOff>66675</xdr:rowOff>
    </xdr:from>
    <xdr:to>
      <xdr:col>29</xdr:col>
      <xdr:colOff>1540704</xdr:colOff>
      <xdr:row>39</xdr:row>
      <xdr:rowOff>1464945</xdr:rowOff>
    </xdr:to>
    <xdr:pic>
      <xdr:nvPicPr>
        <xdr:cNvPr id="146" name="그림 17450">
          <a:extLst>
            <a:ext uri="{FF2B5EF4-FFF2-40B4-BE49-F238E27FC236}">
              <a16:creationId xmlns:a16="http://schemas.microsoft.com/office/drawing/2014/main" id="{BF13F2C3-B40E-4879-B1BE-FDE0AFEC8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8174" y="114119025"/>
          <a:ext cx="1491175" cy="1396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38099</xdr:colOff>
      <xdr:row>39</xdr:row>
      <xdr:rowOff>38100</xdr:rowOff>
    </xdr:from>
    <xdr:to>
      <xdr:col>30</xdr:col>
      <xdr:colOff>1546859</xdr:colOff>
      <xdr:row>39</xdr:row>
      <xdr:rowOff>1463040</xdr:rowOff>
    </xdr:to>
    <xdr:pic>
      <xdr:nvPicPr>
        <xdr:cNvPr id="147" name="그림 17451">
          <a:extLst>
            <a:ext uri="{FF2B5EF4-FFF2-40B4-BE49-F238E27FC236}">
              <a16:creationId xmlns:a16="http://schemas.microsoft.com/office/drawing/2014/main" id="{B6E4086F-018D-4425-A5ED-B8EF8D55C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4" y="114090450"/>
          <a:ext cx="1514475" cy="142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40</xdr:row>
      <xdr:rowOff>47625</xdr:rowOff>
    </xdr:from>
    <xdr:to>
      <xdr:col>29</xdr:col>
      <xdr:colOff>1539240</xdr:colOff>
      <xdr:row>41</xdr:row>
      <xdr:rowOff>20955</xdr:rowOff>
    </xdr:to>
    <xdr:pic>
      <xdr:nvPicPr>
        <xdr:cNvPr id="148" name="그림 17452">
          <a:extLst>
            <a:ext uri="{FF2B5EF4-FFF2-40B4-BE49-F238E27FC236}">
              <a16:creationId xmlns:a16="http://schemas.microsoft.com/office/drawing/2014/main" id="{933C5AEF-3177-4A87-8B17-729B906A1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98650" y="115629170"/>
          <a:ext cx="1485900" cy="1493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38099</xdr:colOff>
      <xdr:row>40</xdr:row>
      <xdr:rowOff>57150</xdr:rowOff>
    </xdr:from>
    <xdr:to>
      <xdr:col>30</xdr:col>
      <xdr:colOff>1539596</xdr:colOff>
      <xdr:row>40</xdr:row>
      <xdr:rowOff>1482090</xdr:rowOff>
    </xdr:to>
    <xdr:pic>
      <xdr:nvPicPr>
        <xdr:cNvPr id="149" name="그림 17453">
          <a:extLst>
            <a:ext uri="{FF2B5EF4-FFF2-40B4-BE49-F238E27FC236}">
              <a16:creationId xmlns:a16="http://schemas.microsoft.com/office/drawing/2014/main" id="{EE008658-0751-4B35-8671-9DF79F648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4" y="115633500"/>
          <a:ext cx="1509117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38099</xdr:colOff>
      <xdr:row>41</xdr:row>
      <xdr:rowOff>47625</xdr:rowOff>
    </xdr:from>
    <xdr:to>
      <xdr:col>29</xdr:col>
      <xdr:colOff>1539596</xdr:colOff>
      <xdr:row>41</xdr:row>
      <xdr:rowOff>1468755</xdr:rowOff>
    </xdr:to>
    <xdr:pic>
      <xdr:nvPicPr>
        <xdr:cNvPr id="150" name="그림 17460">
          <a:extLst>
            <a:ext uri="{FF2B5EF4-FFF2-40B4-BE49-F238E27FC236}">
              <a16:creationId xmlns:a16="http://schemas.microsoft.com/office/drawing/2014/main" id="{378F1D1B-C9ED-4C07-B507-F006285CA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89124" y="117147975"/>
          <a:ext cx="1509117" cy="141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28575</xdr:colOff>
      <xdr:row>41</xdr:row>
      <xdr:rowOff>57150</xdr:rowOff>
    </xdr:from>
    <xdr:to>
      <xdr:col>30</xdr:col>
      <xdr:colOff>1541681</xdr:colOff>
      <xdr:row>41</xdr:row>
      <xdr:rowOff>1482090</xdr:rowOff>
    </xdr:to>
    <xdr:pic>
      <xdr:nvPicPr>
        <xdr:cNvPr id="151" name="그림 17461">
          <a:extLst>
            <a:ext uri="{FF2B5EF4-FFF2-40B4-BE49-F238E27FC236}">
              <a16:creationId xmlns:a16="http://schemas.microsoft.com/office/drawing/2014/main" id="{DEBF071E-CCB3-40C7-99E2-7AB5ACBF6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0" y="117157500"/>
          <a:ext cx="1520726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42</xdr:row>
      <xdr:rowOff>47625</xdr:rowOff>
    </xdr:from>
    <xdr:to>
      <xdr:col>29</xdr:col>
      <xdr:colOff>1543050</xdr:colOff>
      <xdr:row>42</xdr:row>
      <xdr:rowOff>1468755</xdr:rowOff>
    </xdr:to>
    <xdr:pic>
      <xdr:nvPicPr>
        <xdr:cNvPr id="152" name="그림 17462">
          <a:extLst>
            <a:ext uri="{FF2B5EF4-FFF2-40B4-BE49-F238E27FC236}">
              <a16:creationId xmlns:a16="http://schemas.microsoft.com/office/drawing/2014/main" id="{3E4BA78B-6AB6-4032-92D7-D96F3D8B2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8175" y="118671975"/>
          <a:ext cx="1485900" cy="141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57150</xdr:colOff>
      <xdr:row>42</xdr:row>
      <xdr:rowOff>57150</xdr:rowOff>
    </xdr:from>
    <xdr:to>
      <xdr:col>30</xdr:col>
      <xdr:colOff>1543050</xdr:colOff>
      <xdr:row>42</xdr:row>
      <xdr:rowOff>1468755</xdr:rowOff>
    </xdr:to>
    <xdr:pic>
      <xdr:nvPicPr>
        <xdr:cNvPr id="153" name="그림 17463">
          <a:extLst>
            <a:ext uri="{FF2B5EF4-FFF2-40B4-BE49-F238E27FC236}">
              <a16:creationId xmlns:a16="http://schemas.microsoft.com/office/drawing/2014/main" id="{E27CB8DE-8732-4CE9-B3C4-948153494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118681500"/>
          <a:ext cx="1485900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60960</xdr:colOff>
      <xdr:row>43</xdr:row>
      <xdr:rowOff>45720</xdr:rowOff>
    </xdr:from>
    <xdr:to>
      <xdr:col>29</xdr:col>
      <xdr:colOff>1543050</xdr:colOff>
      <xdr:row>44</xdr:row>
      <xdr:rowOff>17145</xdr:rowOff>
    </xdr:to>
    <xdr:pic>
      <xdr:nvPicPr>
        <xdr:cNvPr id="154" name="그림 17464">
          <a:extLst>
            <a:ext uri="{FF2B5EF4-FFF2-40B4-BE49-F238E27FC236}">
              <a16:creationId xmlns:a16="http://schemas.microsoft.com/office/drawing/2014/main" id="{D09A5709-1C91-4AB0-A8C6-A7742973A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8175" y="120195975"/>
          <a:ext cx="14859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57149</xdr:colOff>
      <xdr:row>43</xdr:row>
      <xdr:rowOff>47625</xdr:rowOff>
    </xdr:from>
    <xdr:to>
      <xdr:col>30</xdr:col>
      <xdr:colOff>1544954</xdr:colOff>
      <xdr:row>43</xdr:row>
      <xdr:rowOff>1468755</xdr:rowOff>
    </xdr:to>
    <xdr:pic>
      <xdr:nvPicPr>
        <xdr:cNvPr id="155" name="그림 17465">
          <a:extLst>
            <a:ext uri="{FF2B5EF4-FFF2-40B4-BE49-F238E27FC236}">
              <a16:creationId xmlns:a16="http://schemas.microsoft.com/office/drawing/2014/main" id="{64436A38-C95F-471A-B891-97954A0CA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4" y="120195975"/>
          <a:ext cx="1476375" cy="141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44</xdr:row>
      <xdr:rowOff>47625</xdr:rowOff>
    </xdr:from>
    <xdr:to>
      <xdr:col>29</xdr:col>
      <xdr:colOff>1562100</xdr:colOff>
      <xdr:row>45</xdr:row>
      <xdr:rowOff>20955</xdr:rowOff>
    </xdr:to>
    <xdr:pic>
      <xdr:nvPicPr>
        <xdr:cNvPr id="156" name="그림 17466">
          <a:extLst>
            <a:ext uri="{FF2B5EF4-FFF2-40B4-BE49-F238E27FC236}">
              <a16:creationId xmlns:a16="http://schemas.microsoft.com/office/drawing/2014/main" id="{BCA24C11-A7D5-4F88-872E-47425F4EB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98650" y="121725170"/>
          <a:ext cx="1504950" cy="1493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53340</xdr:colOff>
      <xdr:row>44</xdr:row>
      <xdr:rowOff>45720</xdr:rowOff>
    </xdr:from>
    <xdr:to>
      <xdr:col>30</xdr:col>
      <xdr:colOff>1543050</xdr:colOff>
      <xdr:row>44</xdr:row>
      <xdr:rowOff>1522095</xdr:rowOff>
    </xdr:to>
    <xdr:pic>
      <xdr:nvPicPr>
        <xdr:cNvPr id="157" name="그림 17467">
          <a:extLst>
            <a:ext uri="{FF2B5EF4-FFF2-40B4-BE49-F238E27FC236}">
              <a16:creationId xmlns:a16="http://schemas.microsoft.com/office/drawing/2014/main" id="{E5C0D148-7CB0-4E02-AB62-C84AAFE56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121719975"/>
          <a:ext cx="14859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38099</xdr:colOff>
      <xdr:row>45</xdr:row>
      <xdr:rowOff>47625</xdr:rowOff>
    </xdr:from>
    <xdr:to>
      <xdr:col>30</xdr:col>
      <xdr:colOff>3376</xdr:colOff>
      <xdr:row>45</xdr:row>
      <xdr:rowOff>1468755</xdr:rowOff>
    </xdr:to>
    <xdr:pic>
      <xdr:nvPicPr>
        <xdr:cNvPr id="166" name="그림 17492">
          <a:extLst>
            <a:ext uri="{FF2B5EF4-FFF2-40B4-BE49-F238E27FC236}">
              <a16:creationId xmlns:a16="http://schemas.microsoft.com/office/drawing/2014/main" id="{665B6C59-0456-4849-85B8-EBDCC0378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89124" y="129339975"/>
          <a:ext cx="1528465" cy="141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57150</xdr:colOff>
      <xdr:row>45</xdr:row>
      <xdr:rowOff>47625</xdr:rowOff>
    </xdr:from>
    <xdr:to>
      <xdr:col>30</xdr:col>
      <xdr:colOff>1562100</xdr:colOff>
      <xdr:row>45</xdr:row>
      <xdr:rowOff>1468755</xdr:rowOff>
    </xdr:to>
    <xdr:pic>
      <xdr:nvPicPr>
        <xdr:cNvPr id="167" name="그림 17493">
          <a:extLst>
            <a:ext uri="{FF2B5EF4-FFF2-40B4-BE49-F238E27FC236}">
              <a16:creationId xmlns:a16="http://schemas.microsoft.com/office/drawing/2014/main" id="{3600DC05-A306-41CA-B83F-51BAEC2EF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129339975"/>
          <a:ext cx="1504950" cy="141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46</xdr:row>
      <xdr:rowOff>57150</xdr:rowOff>
    </xdr:from>
    <xdr:to>
      <xdr:col>29</xdr:col>
      <xdr:colOff>1562100</xdr:colOff>
      <xdr:row>46</xdr:row>
      <xdr:rowOff>1468755</xdr:rowOff>
    </xdr:to>
    <xdr:pic>
      <xdr:nvPicPr>
        <xdr:cNvPr id="168" name="그림 17494">
          <a:extLst>
            <a:ext uri="{FF2B5EF4-FFF2-40B4-BE49-F238E27FC236}">
              <a16:creationId xmlns:a16="http://schemas.microsoft.com/office/drawing/2014/main" id="{2ED803D2-5525-48ED-BB38-0AB03CE1B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98650" y="130878695"/>
          <a:ext cx="1504950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46</xdr:row>
      <xdr:rowOff>53340</xdr:rowOff>
    </xdr:from>
    <xdr:to>
      <xdr:col>31</xdr:col>
      <xdr:colOff>0</xdr:colOff>
      <xdr:row>46</xdr:row>
      <xdr:rowOff>1463040</xdr:rowOff>
    </xdr:to>
    <xdr:pic>
      <xdr:nvPicPr>
        <xdr:cNvPr id="169" name="그림 17495">
          <a:extLst>
            <a:ext uri="{FF2B5EF4-FFF2-40B4-BE49-F238E27FC236}">
              <a16:creationId xmlns:a16="http://schemas.microsoft.com/office/drawing/2014/main" id="{FA538243-1D6E-4A90-99ED-2865D8C62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5" y="130873500"/>
          <a:ext cx="154305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47</xdr:row>
      <xdr:rowOff>28575</xdr:rowOff>
    </xdr:from>
    <xdr:to>
      <xdr:col>29</xdr:col>
      <xdr:colOff>1539240</xdr:colOff>
      <xdr:row>48</xdr:row>
      <xdr:rowOff>15240</xdr:rowOff>
    </xdr:to>
    <xdr:pic>
      <xdr:nvPicPr>
        <xdr:cNvPr id="170" name="그림 17496">
          <a:extLst>
            <a:ext uri="{FF2B5EF4-FFF2-40B4-BE49-F238E27FC236}">
              <a16:creationId xmlns:a16="http://schemas.microsoft.com/office/drawing/2014/main" id="{96B5D58C-F24F-4AC7-B2E1-12A4B7039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98650" y="132374120"/>
          <a:ext cx="148590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60960</xdr:colOff>
      <xdr:row>47</xdr:row>
      <xdr:rowOff>53340</xdr:rowOff>
    </xdr:from>
    <xdr:to>
      <xdr:col>30</xdr:col>
      <xdr:colOff>1272540</xdr:colOff>
      <xdr:row>47</xdr:row>
      <xdr:rowOff>1520190</xdr:rowOff>
    </xdr:to>
    <xdr:pic>
      <xdr:nvPicPr>
        <xdr:cNvPr id="171" name="그림 17497">
          <a:extLst>
            <a:ext uri="{FF2B5EF4-FFF2-40B4-BE49-F238E27FC236}">
              <a16:creationId xmlns:a16="http://schemas.microsoft.com/office/drawing/2014/main" id="{FDE20392-63A1-4263-A01C-55633A9C9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132397500"/>
          <a:ext cx="120967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60960</xdr:colOff>
      <xdr:row>48</xdr:row>
      <xdr:rowOff>53340</xdr:rowOff>
    </xdr:from>
    <xdr:to>
      <xdr:col>29</xdr:col>
      <xdr:colOff>1543050</xdr:colOff>
      <xdr:row>49</xdr:row>
      <xdr:rowOff>15240</xdr:rowOff>
    </xdr:to>
    <xdr:pic>
      <xdr:nvPicPr>
        <xdr:cNvPr id="172" name="그림 17498">
          <a:extLst>
            <a:ext uri="{FF2B5EF4-FFF2-40B4-BE49-F238E27FC236}">
              <a16:creationId xmlns:a16="http://schemas.microsoft.com/office/drawing/2014/main" id="{220CF4FB-E9B5-48C0-A4AF-7DA9464EB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8175" y="133921500"/>
          <a:ext cx="1485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48</xdr:row>
      <xdr:rowOff>53340</xdr:rowOff>
    </xdr:from>
    <xdr:to>
      <xdr:col>30</xdr:col>
      <xdr:colOff>1272540</xdr:colOff>
      <xdr:row>48</xdr:row>
      <xdr:rowOff>1482090</xdr:rowOff>
    </xdr:to>
    <xdr:pic>
      <xdr:nvPicPr>
        <xdr:cNvPr id="173" name="그림 17499">
          <a:extLst>
            <a:ext uri="{FF2B5EF4-FFF2-40B4-BE49-F238E27FC236}">
              <a16:creationId xmlns:a16="http://schemas.microsoft.com/office/drawing/2014/main" id="{D75B29E3-B43D-492C-BBCB-5EF30BE0A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5" y="1339215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38100</xdr:colOff>
      <xdr:row>49</xdr:row>
      <xdr:rowOff>57150</xdr:rowOff>
    </xdr:from>
    <xdr:to>
      <xdr:col>30</xdr:col>
      <xdr:colOff>3436</xdr:colOff>
      <xdr:row>49</xdr:row>
      <xdr:rowOff>1482090</xdr:rowOff>
    </xdr:to>
    <xdr:pic>
      <xdr:nvPicPr>
        <xdr:cNvPr id="174" name="그림 17508">
          <a:extLst>
            <a:ext uri="{FF2B5EF4-FFF2-40B4-BE49-F238E27FC236}">
              <a16:creationId xmlns:a16="http://schemas.microsoft.com/office/drawing/2014/main" id="{65C4CFDC-A221-44E6-B2E9-D364CC5B7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89125" y="135445500"/>
          <a:ext cx="1532334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60960</xdr:colOff>
      <xdr:row>49</xdr:row>
      <xdr:rowOff>45720</xdr:rowOff>
    </xdr:from>
    <xdr:to>
      <xdr:col>30</xdr:col>
      <xdr:colOff>1272540</xdr:colOff>
      <xdr:row>49</xdr:row>
      <xdr:rowOff>1464945</xdr:rowOff>
    </xdr:to>
    <xdr:pic>
      <xdr:nvPicPr>
        <xdr:cNvPr id="175" name="그림 17509">
          <a:extLst>
            <a:ext uri="{FF2B5EF4-FFF2-40B4-BE49-F238E27FC236}">
              <a16:creationId xmlns:a16="http://schemas.microsoft.com/office/drawing/2014/main" id="{5CC58D38-A147-4986-B01E-7DC2BD65F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135435975"/>
          <a:ext cx="120967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38100</xdr:colOff>
      <xdr:row>50</xdr:row>
      <xdr:rowOff>47625</xdr:rowOff>
    </xdr:from>
    <xdr:to>
      <xdr:col>30</xdr:col>
      <xdr:colOff>3436</xdr:colOff>
      <xdr:row>50</xdr:row>
      <xdr:rowOff>1468755</xdr:rowOff>
    </xdr:to>
    <xdr:pic>
      <xdr:nvPicPr>
        <xdr:cNvPr id="176" name="그림 17510">
          <a:extLst>
            <a:ext uri="{FF2B5EF4-FFF2-40B4-BE49-F238E27FC236}">
              <a16:creationId xmlns:a16="http://schemas.microsoft.com/office/drawing/2014/main" id="{5FE87FCB-AB96-4541-9C4E-30848482A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89125" y="136959975"/>
          <a:ext cx="1532334" cy="141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50</xdr:row>
      <xdr:rowOff>47625</xdr:rowOff>
    </xdr:from>
    <xdr:to>
      <xdr:col>31</xdr:col>
      <xdr:colOff>0</xdr:colOff>
      <xdr:row>50</xdr:row>
      <xdr:rowOff>1468755</xdr:rowOff>
    </xdr:to>
    <xdr:pic>
      <xdr:nvPicPr>
        <xdr:cNvPr id="177" name="그림 17511">
          <a:extLst>
            <a:ext uri="{FF2B5EF4-FFF2-40B4-BE49-F238E27FC236}">
              <a16:creationId xmlns:a16="http://schemas.microsoft.com/office/drawing/2014/main" id="{B7B8C9D1-C176-4396-AC8D-E1A9570FC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5" y="136959975"/>
          <a:ext cx="1532334" cy="141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60960</xdr:colOff>
      <xdr:row>51</xdr:row>
      <xdr:rowOff>45720</xdr:rowOff>
    </xdr:from>
    <xdr:to>
      <xdr:col>29</xdr:col>
      <xdr:colOff>1543050</xdr:colOff>
      <xdr:row>52</xdr:row>
      <xdr:rowOff>17145</xdr:rowOff>
    </xdr:to>
    <xdr:pic>
      <xdr:nvPicPr>
        <xdr:cNvPr id="178" name="그림 17512">
          <a:extLst>
            <a:ext uri="{FF2B5EF4-FFF2-40B4-BE49-F238E27FC236}">
              <a16:creationId xmlns:a16="http://schemas.microsoft.com/office/drawing/2014/main" id="{394AD977-06CB-4740-961E-DA16B881F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8175" y="138483975"/>
          <a:ext cx="14859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57150</xdr:colOff>
      <xdr:row>51</xdr:row>
      <xdr:rowOff>57150</xdr:rowOff>
    </xdr:from>
    <xdr:to>
      <xdr:col>30</xdr:col>
      <xdr:colOff>1543050</xdr:colOff>
      <xdr:row>51</xdr:row>
      <xdr:rowOff>1468755</xdr:rowOff>
    </xdr:to>
    <xdr:pic>
      <xdr:nvPicPr>
        <xdr:cNvPr id="179" name="그림 17513">
          <a:extLst>
            <a:ext uri="{FF2B5EF4-FFF2-40B4-BE49-F238E27FC236}">
              <a16:creationId xmlns:a16="http://schemas.microsoft.com/office/drawing/2014/main" id="{0B5839CF-910A-4F7B-8E55-046E8A984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138493500"/>
          <a:ext cx="1485900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52</xdr:row>
      <xdr:rowOff>38100</xdr:rowOff>
    </xdr:from>
    <xdr:to>
      <xdr:col>29</xdr:col>
      <xdr:colOff>1543050</xdr:colOff>
      <xdr:row>52</xdr:row>
      <xdr:rowOff>1463040</xdr:rowOff>
    </xdr:to>
    <xdr:pic>
      <xdr:nvPicPr>
        <xdr:cNvPr id="180" name="그림 17514">
          <a:extLst>
            <a:ext uri="{FF2B5EF4-FFF2-40B4-BE49-F238E27FC236}">
              <a16:creationId xmlns:a16="http://schemas.microsoft.com/office/drawing/2014/main" id="{449DD3E1-7669-4C35-82B1-E8C450E91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8175" y="139998450"/>
          <a:ext cx="1485900" cy="142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57150</xdr:colOff>
      <xdr:row>52</xdr:row>
      <xdr:rowOff>38100</xdr:rowOff>
    </xdr:from>
    <xdr:to>
      <xdr:col>30</xdr:col>
      <xdr:colOff>1543050</xdr:colOff>
      <xdr:row>52</xdr:row>
      <xdr:rowOff>1485900</xdr:rowOff>
    </xdr:to>
    <xdr:pic>
      <xdr:nvPicPr>
        <xdr:cNvPr id="181" name="그림 17515">
          <a:extLst>
            <a:ext uri="{FF2B5EF4-FFF2-40B4-BE49-F238E27FC236}">
              <a16:creationId xmlns:a16="http://schemas.microsoft.com/office/drawing/2014/main" id="{1DDD27FE-0CC8-410F-AEEE-FF88C8078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139998450"/>
          <a:ext cx="14859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30480</xdr:colOff>
      <xdr:row>54</xdr:row>
      <xdr:rowOff>45720</xdr:rowOff>
    </xdr:from>
    <xdr:to>
      <xdr:col>29</xdr:col>
      <xdr:colOff>1543050</xdr:colOff>
      <xdr:row>55</xdr:row>
      <xdr:rowOff>17145</xdr:rowOff>
    </xdr:to>
    <xdr:pic>
      <xdr:nvPicPr>
        <xdr:cNvPr id="182" name="그림 17516">
          <a:extLst>
            <a:ext uri="{FF2B5EF4-FFF2-40B4-BE49-F238E27FC236}">
              <a16:creationId xmlns:a16="http://schemas.microsoft.com/office/drawing/2014/main" id="{A4C89C46-099C-4F81-B6A5-E0EB81060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79600" y="143055975"/>
          <a:ext cx="151447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57150</xdr:colOff>
      <xdr:row>54</xdr:row>
      <xdr:rowOff>19050</xdr:rowOff>
    </xdr:from>
    <xdr:to>
      <xdr:col>30</xdr:col>
      <xdr:colOff>1546188</xdr:colOff>
      <xdr:row>54</xdr:row>
      <xdr:rowOff>1482090</xdr:rowOff>
    </xdr:to>
    <xdr:pic>
      <xdr:nvPicPr>
        <xdr:cNvPr id="183" name="그림 17517">
          <a:extLst>
            <a:ext uri="{FF2B5EF4-FFF2-40B4-BE49-F238E27FC236}">
              <a16:creationId xmlns:a16="http://schemas.microsoft.com/office/drawing/2014/main" id="{D1986D0B-A317-437E-A0A9-7623EFDCC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01091" y="143017315"/>
          <a:ext cx="1500468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57149</xdr:colOff>
      <xdr:row>55</xdr:row>
      <xdr:rowOff>57150</xdr:rowOff>
    </xdr:from>
    <xdr:to>
      <xdr:col>29</xdr:col>
      <xdr:colOff>1539896</xdr:colOff>
      <xdr:row>55</xdr:row>
      <xdr:rowOff>1468755</xdr:rowOff>
    </xdr:to>
    <xdr:pic>
      <xdr:nvPicPr>
        <xdr:cNvPr id="194" name="그림 17548">
          <a:extLst>
            <a:ext uri="{FF2B5EF4-FFF2-40B4-BE49-F238E27FC236}">
              <a16:creationId xmlns:a16="http://schemas.microsoft.com/office/drawing/2014/main" id="{5C6794FB-38A2-4641-8D34-7EEAB32B2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1061" y="152199415"/>
          <a:ext cx="1486557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68580</xdr:colOff>
      <xdr:row>55</xdr:row>
      <xdr:rowOff>53340</xdr:rowOff>
    </xdr:from>
    <xdr:to>
      <xdr:col>30</xdr:col>
      <xdr:colOff>1543050</xdr:colOff>
      <xdr:row>56</xdr:row>
      <xdr:rowOff>15240</xdr:rowOff>
    </xdr:to>
    <xdr:pic>
      <xdr:nvPicPr>
        <xdr:cNvPr id="195" name="그림 17549">
          <a:extLst>
            <a:ext uri="{FF2B5EF4-FFF2-40B4-BE49-F238E27FC236}">
              <a16:creationId xmlns:a16="http://schemas.microsoft.com/office/drawing/2014/main" id="{7390FDFB-328C-4784-A78B-D7B86E1D3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98850" y="152209500"/>
          <a:ext cx="1476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56</xdr:row>
      <xdr:rowOff>66675</xdr:rowOff>
    </xdr:from>
    <xdr:to>
      <xdr:col>29</xdr:col>
      <xdr:colOff>1546188</xdr:colOff>
      <xdr:row>56</xdr:row>
      <xdr:rowOff>1464945</xdr:rowOff>
    </xdr:to>
    <xdr:pic>
      <xdr:nvPicPr>
        <xdr:cNvPr id="196" name="그림 17550">
          <a:extLst>
            <a:ext uri="{FF2B5EF4-FFF2-40B4-BE49-F238E27FC236}">
              <a16:creationId xmlns:a16="http://schemas.microsoft.com/office/drawing/2014/main" id="{B01836C0-EDD2-4BEC-9E6C-FAD36C47E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1062" y="153732940"/>
          <a:ext cx="1500468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56</xdr:row>
      <xdr:rowOff>57150</xdr:rowOff>
    </xdr:from>
    <xdr:to>
      <xdr:col>30</xdr:col>
      <xdr:colOff>1562086</xdr:colOff>
      <xdr:row>56</xdr:row>
      <xdr:rowOff>1482090</xdr:rowOff>
    </xdr:to>
    <xdr:pic>
      <xdr:nvPicPr>
        <xdr:cNvPr id="197" name="그림 17551">
          <a:extLst>
            <a:ext uri="{FF2B5EF4-FFF2-40B4-BE49-F238E27FC236}">
              <a16:creationId xmlns:a16="http://schemas.microsoft.com/office/drawing/2014/main" id="{6E387AB6-DD0D-4BC0-9A93-816AF4AB5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2041" y="153723415"/>
          <a:ext cx="1523986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53340</xdr:colOff>
      <xdr:row>57</xdr:row>
      <xdr:rowOff>26670</xdr:rowOff>
    </xdr:from>
    <xdr:to>
      <xdr:col>29</xdr:col>
      <xdr:colOff>1542378</xdr:colOff>
      <xdr:row>57</xdr:row>
      <xdr:rowOff>1506855</xdr:rowOff>
    </xdr:to>
    <xdr:pic>
      <xdr:nvPicPr>
        <xdr:cNvPr id="198" name="그림 17552">
          <a:extLst>
            <a:ext uri="{FF2B5EF4-FFF2-40B4-BE49-F238E27FC236}">
              <a16:creationId xmlns:a16="http://schemas.microsoft.com/office/drawing/2014/main" id="{914B94BE-FDAF-4B3B-85AE-141C79320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94840" y="155232215"/>
          <a:ext cx="1489038" cy="1480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57150</xdr:colOff>
      <xdr:row>57</xdr:row>
      <xdr:rowOff>57150</xdr:rowOff>
    </xdr:from>
    <xdr:to>
      <xdr:col>30</xdr:col>
      <xdr:colOff>1546188</xdr:colOff>
      <xdr:row>57</xdr:row>
      <xdr:rowOff>1468755</xdr:rowOff>
    </xdr:to>
    <xdr:pic>
      <xdr:nvPicPr>
        <xdr:cNvPr id="199" name="그림 17553">
          <a:extLst>
            <a:ext uri="{FF2B5EF4-FFF2-40B4-BE49-F238E27FC236}">
              <a16:creationId xmlns:a16="http://schemas.microsoft.com/office/drawing/2014/main" id="{949A954A-52B3-4C0E-BF4A-ADE48F23E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01091" y="155247415"/>
          <a:ext cx="1500468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38100</xdr:colOff>
      <xdr:row>58</xdr:row>
      <xdr:rowOff>57150</xdr:rowOff>
    </xdr:from>
    <xdr:to>
      <xdr:col>29</xdr:col>
      <xdr:colOff>1562086</xdr:colOff>
      <xdr:row>58</xdr:row>
      <xdr:rowOff>1482090</xdr:rowOff>
    </xdr:to>
    <xdr:pic>
      <xdr:nvPicPr>
        <xdr:cNvPr id="200" name="그림 17554">
          <a:extLst>
            <a:ext uri="{FF2B5EF4-FFF2-40B4-BE49-F238E27FC236}">
              <a16:creationId xmlns:a16="http://schemas.microsoft.com/office/drawing/2014/main" id="{9A699D05-440D-4332-9F9F-CD28DDFAE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2012" y="156771415"/>
          <a:ext cx="1523986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57150</xdr:colOff>
      <xdr:row>58</xdr:row>
      <xdr:rowOff>57150</xdr:rowOff>
    </xdr:from>
    <xdr:to>
      <xdr:col>30</xdr:col>
      <xdr:colOff>1546188</xdr:colOff>
      <xdr:row>58</xdr:row>
      <xdr:rowOff>1482090</xdr:rowOff>
    </xdr:to>
    <xdr:pic>
      <xdr:nvPicPr>
        <xdr:cNvPr id="201" name="그림 17555">
          <a:extLst>
            <a:ext uri="{FF2B5EF4-FFF2-40B4-BE49-F238E27FC236}">
              <a16:creationId xmlns:a16="http://schemas.microsoft.com/office/drawing/2014/main" id="{53794488-8A42-4E13-9D68-739936E40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01091" y="156771415"/>
          <a:ext cx="1500468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59</xdr:row>
      <xdr:rowOff>55245</xdr:rowOff>
    </xdr:from>
    <xdr:to>
      <xdr:col>29</xdr:col>
      <xdr:colOff>1546188</xdr:colOff>
      <xdr:row>59</xdr:row>
      <xdr:rowOff>1464945</xdr:rowOff>
    </xdr:to>
    <xdr:pic>
      <xdr:nvPicPr>
        <xdr:cNvPr id="202" name="그림 17556">
          <a:extLst>
            <a:ext uri="{FF2B5EF4-FFF2-40B4-BE49-F238E27FC236}">
              <a16:creationId xmlns:a16="http://schemas.microsoft.com/office/drawing/2014/main" id="{CC707A46-A091-4D7D-AEC1-2A3F3B2E0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98257" y="86691924"/>
          <a:ext cx="1489038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57150</xdr:colOff>
      <xdr:row>59</xdr:row>
      <xdr:rowOff>38100</xdr:rowOff>
    </xdr:from>
    <xdr:to>
      <xdr:col>30</xdr:col>
      <xdr:colOff>1546188</xdr:colOff>
      <xdr:row>59</xdr:row>
      <xdr:rowOff>1485900</xdr:rowOff>
    </xdr:to>
    <xdr:pic>
      <xdr:nvPicPr>
        <xdr:cNvPr id="203" name="그림 17557">
          <a:extLst>
            <a:ext uri="{FF2B5EF4-FFF2-40B4-BE49-F238E27FC236}">
              <a16:creationId xmlns:a16="http://schemas.microsoft.com/office/drawing/2014/main" id="{C3706A37-3B92-4A5B-99BF-BE7C186AD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01091" y="158276365"/>
          <a:ext cx="1500468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38099</xdr:colOff>
      <xdr:row>61</xdr:row>
      <xdr:rowOff>66675</xdr:rowOff>
    </xdr:from>
    <xdr:to>
      <xdr:col>29</xdr:col>
      <xdr:colOff>1541179</xdr:colOff>
      <xdr:row>61</xdr:row>
      <xdr:rowOff>1464945</xdr:rowOff>
    </xdr:to>
    <xdr:pic>
      <xdr:nvPicPr>
        <xdr:cNvPr id="204" name="그림 17568">
          <a:extLst>
            <a:ext uri="{FF2B5EF4-FFF2-40B4-BE49-F238E27FC236}">
              <a16:creationId xmlns:a16="http://schemas.microsoft.com/office/drawing/2014/main" id="{660C3C60-E353-4571-8737-580C35544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2011" y="161352940"/>
          <a:ext cx="151260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61</xdr:row>
      <xdr:rowOff>38100</xdr:rowOff>
    </xdr:from>
    <xdr:to>
      <xdr:col>30</xdr:col>
      <xdr:colOff>1543050</xdr:colOff>
      <xdr:row>62</xdr:row>
      <xdr:rowOff>19050</xdr:rowOff>
    </xdr:to>
    <xdr:pic>
      <xdr:nvPicPr>
        <xdr:cNvPr id="205" name="그림 17569">
          <a:extLst>
            <a:ext uri="{FF2B5EF4-FFF2-40B4-BE49-F238E27FC236}">
              <a16:creationId xmlns:a16="http://schemas.microsoft.com/office/drawing/2014/main" id="{2355BB9A-7B9C-4A04-95FA-200F52B80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5" y="161334450"/>
          <a:ext cx="15049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62</xdr:row>
      <xdr:rowOff>57150</xdr:rowOff>
    </xdr:from>
    <xdr:to>
      <xdr:col>29</xdr:col>
      <xdr:colOff>1542602</xdr:colOff>
      <xdr:row>62</xdr:row>
      <xdr:rowOff>1482090</xdr:rowOff>
    </xdr:to>
    <xdr:pic>
      <xdr:nvPicPr>
        <xdr:cNvPr id="206" name="그림 17570">
          <a:extLst>
            <a:ext uri="{FF2B5EF4-FFF2-40B4-BE49-F238E27FC236}">
              <a16:creationId xmlns:a16="http://schemas.microsoft.com/office/drawing/2014/main" id="{450FD68E-CE08-460F-BCA7-31E12EEE7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1062" y="162867415"/>
          <a:ext cx="1489262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62</xdr:row>
      <xdr:rowOff>45720</xdr:rowOff>
    </xdr:from>
    <xdr:to>
      <xdr:col>30</xdr:col>
      <xdr:colOff>1562100</xdr:colOff>
      <xdr:row>63</xdr:row>
      <xdr:rowOff>17145</xdr:rowOff>
    </xdr:to>
    <xdr:pic>
      <xdr:nvPicPr>
        <xdr:cNvPr id="207" name="그림 17571">
          <a:extLst>
            <a:ext uri="{FF2B5EF4-FFF2-40B4-BE49-F238E27FC236}">
              <a16:creationId xmlns:a16="http://schemas.microsoft.com/office/drawing/2014/main" id="{72B1AA70-CB4C-408E-8562-EEF4A085E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5" y="162867975"/>
          <a:ext cx="15240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51954</xdr:colOff>
      <xdr:row>63</xdr:row>
      <xdr:rowOff>38100</xdr:rowOff>
    </xdr:from>
    <xdr:to>
      <xdr:col>29</xdr:col>
      <xdr:colOff>1562099</xdr:colOff>
      <xdr:row>64</xdr:row>
      <xdr:rowOff>19050</xdr:rowOff>
    </xdr:to>
    <xdr:pic>
      <xdr:nvPicPr>
        <xdr:cNvPr id="208" name="그림 17572">
          <a:extLst>
            <a:ext uri="{FF2B5EF4-FFF2-40B4-BE49-F238E27FC236}">
              <a16:creationId xmlns:a16="http://schemas.microsoft.com/office/drawing/2014/main" id="{3F521D06-C4BB-4951-B633-32DCFF03F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93454" y="164387645"/>
          <a:ext cx="1510145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57149</xdr:colOff>
      <xdr:row>63</xdr:row>
      <xdr:rowOff>57150</xdr:rowOff>
    </xdr:from>
    <xdr:to>
      <xdr:col>30</xdr:col>
      <xdr:colOff>1545598</xdr:colOff>
      <xdr:row>63</xdr:row>
      <xdr:rowOff>1468755</xdr:rowOff>
    </xdr:to>
    <xdr:pic>
      <xdr:nvPicPr>
        <xdr:cNvPr id="209" name="그림 17573">
          <a:extLst>
            <a:ext uri="{FF2B5EF4-FFF2-40B4-BE49-F238E27FC236}">
              <a16:creationId xmlns:a16="http://schemas.microsoft.com/office/drawing/2014/main" id="{41EDFB22-2EE7-4360-A63B-29CA8D28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01090" y="164391415"/>
          <a:ext cx="1496069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76199</xdr:colOff>
      <xdr:row>64</xdr:row>
      <xdr:rowOff>26670</xdr:rowOff>
    </xdr:from>
    <xdr:to>
      <xdr:col>29</xdr:col>
      <xdr:colOff>1541198</xdr:colOff>
      <xdr:row>64</xdr:row>
      <xdr:rowOff>1506855</xdr:rowOff>
    </xdr:to>
    <xdr:pic>
      <xdr:nvPicPr>
        <xdr:cNvPr id="210" name="그림 17574">
          <a:extLst>
            <a:ext uri="{FF2B5EF4-FFF2-40B4-BE49-F238E27FC236}">
              <a16:creationId xmlns:a16="http://schemas.microsoft.com/office/drawing/2014/main" id="{BC05FC73-9F9F-4171-ADAA-0EA8EEF44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17699" y="165900215"/>
          <a:ext cx="1464999" cy="1480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64</xdr:row>
      <xdr:rowOff>57150</xdr:rowOff>
    </xdr:from>
    <xdr:to>
      <xdr:col>30</xdr:col>
      <xdr:colOff>1546188</xdr:colOff>
      <xdr:row>64</xdr:row>
      <xdr:rowOff>1482090</xdr:rowOff>
    </xdr:to>
    <xdr:pic>
      <xdr:nvPicPr>
        <xdr:cNvPr id="211" name="그림 17575">
          <a:extLst>
            <a:ext uri="{FF2B5EF4-FFF2-40B4-BE49-F238E27FC236}">
              <a16:creationId xmlns:a16="http://schemas.microsoft.com/office/drawing/2014/main" id="{EB442F2F-62ED-443F-ACF2-CFAD248B3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2041" y="165915415"/>
          <a:ext cx="1519518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60959</xdr:colOff>
      <xdr:row>65</xdr:row>
      <xdr:rowOff>49530</xdr:rowOff>
    </xdr:from>
    <xdr:to>
      <xdr:col>29</xdr:col>
      <xdr:colOff>1541788</xdr:colOff>
      <xdr:row>65</xdr:row>
      <xdr:rowOff>1464945</xdr:rowOff>
    </xdr:to>
    <xdr:pic>
      <xdr:nvPicPr>
        <xdr:cNvPr id="212" name="그림 17576">
          <a:extLst>
            <a:ext uri="{FF2B5EF4-FFF2-40B4-BE49-F238E27FC236}">
              <a16:creationId xmlns:a16="http://schemas.microsoft.com/office/drawing/2014/main" id="{5AC4824E-3CA7-4827-B3EC-3EBBB2E55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2459" y="167447075"/>
          <a:ext cx="1484639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57149</xdr:colOff>
      <xdr:row>65</xdr:row>
      <xdr:rowOff>38100</xdr:rowOff>
    </xdr:from>
    <xdr:to>
      <xdr:col>30</xdr:col>
      <xdr:colOff>1545598</xdr:colOff>
      <xdr:row>65</xdr:row>
      <xdr:rowOff>1485900</xdr:rowOff>
    </xdr:to>
    <xdr:pic>
      <xdr:nvPicPr>
        <xdr:cNvPr id="213" name="그림 17577">
          <a:extLst>
            <a:ext uri="{FF2B5EF4-FFF2-40B4-BE49-F238E27FC236}">
              <a16:creationId xmlns:a16="http://schemas.microsoft.com/office/drawing/2014/main" id="{F033079D-4923-44D9-B2EA-606FDD1B2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01090" y="167420365"/>
          <a:ext cx="1496069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57149</xdr:colOff>
      <xdr:row>66</xdr:row>
      <xdr:rowOff>57150</xdr:rowOff>
    </xdr:from>
    <xdr:to>
      <xdr:col>29</xdr:col>
      <xdr:colOff>1545598</xdr:colOff>
      <xdr:row>66</xdr:row>
      <xdr:rowOff>1482090</xdr:rowOff>
    </xdr:to>
    <xdr:pic>
      <xdr:nvPicPr>
        <xdr:cNvPr id="214" name="그림 17578">
          <a:extLst>
            <a:ext uri="{FF2B5EF4-FFF2-40B4-BE49-F238E27FC236}">
              <a16:creationId xmlns:a16="http://schemas.microsoft.com/office/drawing/2014/main" id="{C2D00FE5-7558-4EA2-9790-CA44DD8BF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1061" y="168963415"/>
          <a:ext cx="1496069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66</xdr:row>
      <xdr:rowOff>28575</xdr:rowOff>
    </xdr:from>
    <xdr:to>
      <xdr:col>30</xdr:col>
      <xdr:colOff>1546188</xdr:colOff>
      <xdr:row>66</xdr:row>
      <xdr:rowOff>1503045</xdr:rowOff>
    </xdr:to>
    <xdr:pic>
      <xdr:nvPicPr>
        <xdr:cNvPr id="215" name="그림 17579">
          <a:extLst>
            <a:ext uri="{FF2B5EF4-FFF2-40B4-BE49-F238E27FC236}">
              <a16:creationId xmlns:a16="http://schemas.microsoft.com/office/drawing/2014/main" id="{3897C63E-F942-4A8D-B138-7867F281F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2041" y="168934840"/>
          <a:ext cx="1519518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30480</xdr:colOff>
      <xdr:row>28</xdr:row>
      <xdr:rowOff>30480</xdr:rowOff>
    </xdr:from>
    <xdr:to>
      <xdr:col>29</xdr:col>
      <xdr:colOff>1562100</xdr:colOff>
      <xdr:row>29</xdr:row>
      <xdr:rowOff>19050</xdr:rowOff>
    </xdr:to>
    <xdr:pic>
      <xdr:nvPicPr>
        <xdr:cNvPr id="254" name="그림 2">
          <a:extLst>
            <a:ext uri="{FF2B5EF4-FFF2-40B4-BE49-F238E27FC236}">
              <a16:creationId xmlns:a16="http://schemas.microsoft.com/office/drawing/2014/main" id="{3FBEA697-C759-4162-AC4E-ED4BFD4D5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79600" y="83600925"/>
          <a:ext cx="153352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28575</xdr:colOff>
      <xdr:row>28</xdr:row>
      <xdr:rowOff>28575</xdr:rowOff>
    </xdr:from>
    <xdr:to>
      <xdr:col>30</xdr:col>
      <xdr:colOff>1541145</xdr:colOff>
      <xdr:row>28</xdr:row>
      <xdr:rowOff>1503045</xdr:rowOff>
    </xdr:to>
    <xdr:pic>
      <xdr:nvPicPr>
        <xdr:cNvPr id="255" name="그림 4">
          <a:extLst>
            <a:ext uri="{FF2B5EF4-FFF2-40B4-BE49-F238E27FC236}">
              <a16:creationId xmlns:a16="http://schemas.microsoft.com/office/drawing/2014/main" id="{0F4B89FC-629C-491B-A3FA-04DDF36D1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0" y="83600925"/>
          <a:ext cx="1524000" cy="147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38099</xdr:colOff>
      <xdr:row>53</xdr:row>
      <xdr:rowOff>53340</xdr:rowOff>
    </xdr:from>
    <xdr:to>
      <xdr:col>29</xdr:col>
      <xdr:colOff>1543406</xdr:colOff>
      <xdr:row>53</xdr:row>
      <xdr:rowOff>1482090</xdr:rowOff>
    </xdr:to>
    <xdr:pic>
      <xdr:nvPicPr>
        <xdr:cNvPr id="258" name="그림 10">
          <a:extLst>
            <a:ext uri="{FF2B5EF4-FFF2-40B4-BE49-F238E27FC236}">
              <a16:creationId xmlns:a16="http://schemas.microsoft.com/office/drawing/2014/main" id="{CBC2DE92-B325-4A68-8F1E-B6068D017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2011" y="141527605"/>
          <a:ext cx="1501497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28575</xdr:colOff>
      <xdr:row>53</xdr:row>
      <xdr:rowOff>19050</xdr:rowOff>
    </xdr:from>
    <xdr:to>
      <xdr:col>30</xdr:col>
      <xdr:colOff>1541681</xdr:colOff>
      <xdr:row>53</xdr:row>
      <xdr:rowOff>1482090</xdr:rowOff>
    </xdr:to>
    <xdr:pic>
      <xdr:nvPicPr>
        <xdr:cNvPr id="259" name="그림 12">
          <a:extLst>
            <a:ext uri="{FF2B5EF4-FFF2-40B4-BE49-F238E27FC236}">
              <a16:creationId xmlns:a16="http://schemas.microsoft.com/office/drawing/2014/main" id="{EF4C52C0-A6C7-42BA-BE20-2B3180C2E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0" y="141503400"/>
          <a:ext cx="1520726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53340</xdr:colOff>
      <xdr:row>60</xdr:row>
      <xdr:rowOff>53340</xdr:rowOff>
    </xdr:from>
    <xdr:to>
      <xdr:col>29</xdr:col>
      <xdr:colOff>1542378</xdr:colOff>
      <xdr:row>60</xdr:row>
      <xdr:rowOff>1482090</xdr:rowOff>
    </xdr:to>
    <xdr:pic>
      <xdr:nvPicPr>
        <xdr:cNvPr id="260" name="그림 14">
          <a:extLst>
            <a:ext uri="{FF2B5EF4-FFF2-40B4-BE49-F238E27FC236}">
              <a16:creationId xmlns:a16="http://schemas.microsoft.com/office/drawing/2014/main" id="{70C7E60E-B583-4FBF-840B-365B5C285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94840" y="159830885"/>
          <a:ext cx="1489038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60</xdr:row>
      <xdr:rowOff>45720</xdr:rowOff>
    </xdr:from>
    <xdr:to>
      <xdr:col>30</xdr:col>
      <xdr:colOff>1543050</xdr:colOff>
      <xdr:row>61</xdr:row>
      <xdr:rowOff>17145</xdr:rowOff>
    </xdr:to>
    <xdr:pic>
      <xdr:nvPicPr>
        <xdr:cNvPr id="261" name="그림 16">
          <a:extLst>
            <a:ext uri="{FF2B5EF4-FFF2-40B4-BE49-F238E27FC236}">
              <a16:creationId xmlns:a16="http://schemas.microsoft.com/office/drawing/2014/main" id="{0ABE9294-5ED7-4397-97DE-F2178C904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5" y="159819975"/>
          <a:ext cx="150495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53340</xdr:colOff>
      <xdr:row>47</xdr:row>
      <xdr:rowOff>87630</xdr:rowOff>
    </xdr:from>
    <xdr:to>
      <xdr:col>30</xdr:col>
      <xdr:colOff>1562100</xdr:colOff>
      <xdr:row>48</xdr:row>
      <xdr:rowOff>17145</xdr:rowOff>
    </xdr:to>
    <xdr:pic>
      <xdr:nvPicPr>
        <xdr:cNvPr id="266" name="그림 17497">
          <a:extLst>
            <a:ext uri="{FF2B5EF4-FFF2-40B4-BE49-F238E27FC236}">
              <a16:creationId xmlns:a16="http://schemas.microsoft.com/office/drawing/2014/main" id="{F07943BD-2354-8790-1613-E21D6B4D2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5515" y="132427980"/>
          <a:ext cx="1508760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48</xdr:row>
      <xdr:rowOff>87630</xdr:rowOff>
    </xdr:from>
    <xdr:to>
      <xdr:col>30</xdr:col>
      <xdr:colOff>1565720</xdr:colOff>
      <xdr:row>48</xdr:row>
      <xdr:rowOff>1503045</xdr:rowOff>
    </xdr:to>
    <xdr:pic>
      <xdr:nvPicPr>
        <xdr:cNvPr id="267" name="그림 17499">
          <a:extLst>
            <a:ext uri="{FF2B5EF4-FFF2-40B4-BE49-F238E27FC236}">
              <a16:creationId xmlns:a16="http://schemas.microsoft.com/office/drawing/2014/main" id="{E690585E-14CF-5514-5D10-0283EBB5B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5" y="133951980"/>
          <a:ext cx="1527620" cy="142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53340</xdr:colOff>
      <xdr:row>49</xdr:row>
      <xdr:rowOff>76200</xdr:rowOff>
    </xdr:from>
    <xdr:to>
      <xdr:col>30</xdr:col>
      <xdr:colOff>1562100</xdr:colOff>
      <xdr:row>49</xdr:row>
      <xdr:rowOff>1504950</xdr:rowOff>
    </xdr:to>
    <xdr:pic>
      <xdr:nvPicPr>
        <xdr:cNvPr id="268" name="그림 17509">
          <a:extLst>
            <a:ext uri="{FF2B5EF4-FFF2-40B4-BE49-F238E27FC236}">
              <a16:creationId xmlns:a16="http://schemas.microsoft.com/office/drawing/2014/main" id="{61828906-11EE-F186-D503-EB6B39EB2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5515" y="135464550"/>
          <a:ext cx="1508760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122464</xdr:colOff>
      <xdr:row>2</xdr:row>
      <xdr:rowOff>84364</xdr:rowOff>
    </xdr:from>
    <xdr:to>
      <xdr:col>3</xdr:col>
      <xdr:colOff>669928</xdr:colOff>
      <xdr:row>2</xdr:row>
      <xdr:rowOff>2361889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EEFA9750-112D-4193-8FF2-2B85AC646E5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64" y="778328"/>
          <a:ext cx="2883810" cy="227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152263</xdr:colOff>
      <xdr:row>2</xdr:row>
      <xdr:rowOff>119471</xdr:rowOff>
    </xdr:from>
    <xdr:to>
      <xdr:col>7</xdr:col>
      <xdr:colOff>705442</xdr:colOff>
      <xdr:row>2</xdr:row>
      <xdr:rowOff>2383661</xdr:rowOff>
    </xdr:to>
    <xdr:pic>
      <xdr:nvPicPr>
        <xdr:cNvPr id="3" name="그림 17424">
          <a:extLst>
            <a:ext uri="{FF2B5EF4-FFF2-40B4-BE49-F238E27FC236}">
              <a16:creationId xmlns:a16="http://schemas.microsoft.com/office/drawing/2014/main" id="{3DF83C08-AF96-41F8-A0D8-FAAE31E40CE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4692" y="813435"/>
          <a:ext cx="2872380" cy="227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157571</xdr:colOff>
      <xdr:row>2</xdr:row>
      <xdr:rowOff>103959</xdr:rowOff>
    </xdr:from>
    <xdr:to>
      <xdr:col>11</xdr:col>
      <xdr:colOff>706939</xdr:colOff>
      <xdr:row>2</xdr:row>
      <xdr:rowOff>2379579</xdr:rowOff>
    </xdr:to>
    <xdr:pic>
      <xdr:nvPicPr>
        <xdr:cNvPr id="4" name="그림 17512">
          <a:extLst>
            <a:ext uri="{FF2B5EF4-FFF2-40B4-BE49-F238E27FC236}">
              <a16:creationId xmlns:a16="http://schemas.microsoft.com/office/drawing/2014/main" id="{A259F968-0D75-41A8-AA30-6902B71ABA1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428" y="797923"/>
          <a:ext cx="2868570" cy="228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119607</xdr:colOff>
      <xdr:row>2</xdr:row>
      <xdr:rowOff>94162</xdr:rowOff>
    </xdr:from>
    <xdr:to>
      <xdr:col>15</xdr:col>
      <xdr:colOff>665166</xdr:colOff>
      <xdr:row>2</xdr:row>
      <xdr:rowOff>2350732</xdr:rowOff>
    </xdr:to>
    <xdr:pic>
      <xdr:nvPicPr>
        <xdr:cNvPr id="5" name="그림 17480">
          <a:extLst>
            <a:ext uri="{FF2B5EF4-FFF2-40B4-BE49-F238E27FC236}">
              <a16:creationId xmlns:a16="http://schemas.microsoft.com/office/drawing/2014/main" id="{C2DE9ECE-D7D5-493E-9879-1E6F4819D0C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6893" y="788126"/>
          <a:ext cx="2872380" cy="2264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122737</xdr:colOff>
      <xdr:row>2</xdr:row>
      <xdr:rowOff>80554</xdr:rowOff>
    </xdr:from>
    <xdr:to>
      <xdr:col>19</xdr:col>
      <xdr:colOff>670200</xdr:colOff>
      <xdr:row>2</xdr:row>
      <xdr:rowOff>2365699</xdr:rowOff>
    </xdr:to>
    <xdr:pic>
      <xdr:nvPicPr>
        <xdr:cNvPr id="6" name="그림 17508">
          <a:extLst>
            <a:ext uri="{FF2B5EF4-FFF2-40B4-BE49-F238E27FC236}">
              <a16:creationId xmlns:a16="http://schemas.microsoft.com/office/drawing/2014/main" id="{C05F325C-8E2F-4D66-A988-566A17461D6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2451" y="774518"/>
          <a:ext cx="2880000" cy="2285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135120</xdr:colOff>
      <xdr:row>2</xdr:row>
      <xdr:rowOff>66947</xdr:rowOff>
    </xdr:from>
    <xdr:to>
      <xdr:col>23</xdr:col>
      <xdr:colOff>688299</xdr:colOff>
      <xdr:row>2</xdr:row>
      <xdr:rowOff>2346377</xdr:rowOff>
    </xdr:to>
    <xdr:pic>
      <xdr:nvPicPr>
        <xdr:cNvPr id="7" name="그림 17510">
          <a:extLst>
            <a:ext uri="{FF2B5EF4-FFF2-40B4-BE49-F238E27FC236}">
              <a16:creationId xmlns:a16="http://schemas.microsoft.com/office/drawing/2014/main" id="{12BE25F6-A0E4-4BD0-9686-E2715D8987E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7263" y="760911"/>
          <a:ext cx="2880000" cy="2285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122464</xdr:colOff>
      <xdr:row>2</xdr:row>
      <xdr:rowOff>70758</xdr:rowOff>
    </xdr:from>
    <xdr:to>
      <xdr:col>27</xdr:col>
      <xdr:colOff>664212</xdr:colOff>
      <xdr:row>2</xdr:row>
      <xdr:rowOff>2340663</xdr:rowOff>
    </xdr:to>
    <xdr:pic>
      <xdr:nvPicPr>
        <xdr:cNvPr id="8" name="그림 10">
          <a:extLst>
            <a:ext uri="{FF2B5EF4-FFF2-40B4-BE49-F238E27FC236}">
              <a16:creationId xmlns:a16="http://schemas.microsoft.com/office/drawing/2014/main" id="{6ACF3F7B-D6E7-431D-B72C-C1C380F3779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7035" y="764722"/>
          <a:ext cx="2876190" cy="227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106678</xdr:colOff>
      <xdr:row>6</xdr:row>
      <xdr:rowOff>59325</xdr:rowOff>
    </xdr:from>
    <xdr:to>
      <xdr:col>3</xdr:col>
      <xdr:colOff>680812</xdr:colOff>
      <xdr:row>6</xdr:row>
      <xdr:rowOff>2344470</xdr:rowOff>
    </xdr:to>
    <xdr:pic>
      <xdr:nvPicPr>
        <xdr:cNvPr id="9" name="그림 13">
          <a:extLst>
            <a:ext uri="{FF2B5EF4-FFF2-40B4-BE49-F238E27FC236}">
              <a16:creationId xmlns:a16="http://schemas.microsoft.com/office/drawing/2014/main" id="{1F861E9C-4EBC-4119-8EA1-B50E8B0A2A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78" y="4087039"/>
          <a:ext cx="2900955" cy="2285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126771</xdr:colOff>
      <xdr:row>6</xdr:row>
      <xdr:rowOff>41636</xdr:rowOff>
    </xdr:from>
    <xdr:to>
      <xdr:col>7</xdr:col>
      <xdr:colOff>676140</xdr:colOff>
      <xdr:row>6</xdr:row>
      <xdr:rowOff>2313446</xdr:rowOff>
    </xdr:to>
    <xdr:pic>
      <xdr:nvPicPr>
        <xdr:cNvPr id="10" name="그림 14">
          <a:extLst>
            <a:ext uri="{FF2B5EF4-FFF2-40B4-BE49-F238E27FC236}">
              <a16:creationId xmlns:a16="http://schemas.microsoft.com/office/drawing/2014/main" id="{BB7F8208-B637-4E02-BE23-801CB495F0D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9200" y="4069350"/>
          <a:ext cx="2876190" cy="2271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124005</xdr:colOff>
      <xdr:row>6</xdr:row>
      <xdr:rowOff>68850</xdr:rowOff>
    </xdr:from>
    <xdr:to>
      <xdr:col>11</xdr:col>
      <xdr:colOff>669563</xdr:colOff>
      <xdr:row>6</xdr:row>
      <xdr:rowOff>2336850</xdr:rowOff>
    </xdr:to>
    <xdr:pic>
      <xdr:nvPicPr>
        <xdr:cNvPr id="11" name="그림 17612">
          <a:extLst>
            <a:ext uri="{FF2B5EF4-FFF2-40B4-BE49-F238E27FC236}">
              <a16:creationId xmlns:a16="http://schemas.microsoft.com/office/drawing/2014/main" id="{3BE4FC16-7657-42FF-B0CB-BF29991853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8862" y="4096564"/>
          <a:ext cx="2872380" cy="22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117428</xdr:colOff>
      <xdr:row>6</xdr:row>
      <xdr:rowOff>68850</xdr:rowOff>
    </xdr:from>
    <xdr:to>
      <xdr:col>15</xdr:col>
      <xdr:colOff>666797</xdr:colOff>
      <xdr:row>6</xdr:row>
      <xdr:rowOff>2336850</xdr:rowOff>
    </xdr:to>
    <xdr:pic>
      <xdr:nvPicPr>
        <xdr:cNvPr id="12" name="그림 16">
          <a:extLst>
            <a:ext uri="{FF2B5EF4-FFF2-40B4-BE49-F238E27FC236}">
              <a16:creationId xmlns:a16="http://schemas.microsoft.com/office/drawing/2014/main" id="{E0E96088-341E-41D2-ABAF-D31FD401E07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4714" y="4096564"/>
          <a:ext cx="2876190" cy="22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114662</xdr:colOff>
      <xdr:row>6</xdr:row>
      <xdr:rowOff>68850</xdr:rowOff>
    </xdr:from>
    <xdr:to>
      <xdr:col>19</xdr:col>
      <xdr:colOff>675460</xdr:colOff>
      <xdr:row>6</xdr:row>
      <xdr:rowOff>2336850</xdr:rowOff>
    </xdr:to>
    <xdr:pic>
      <xdr:nvPicPr>
        <xdr:cNvPr id="13" name="그림 17">
          <a:extLst>
            <a:ext uri="{FF2B5EF4-FFF2-40B4-BE49-F238E27FC236}">
              <a16:creationId xmlns:a16="http://schemas.microsoft.com/office/drawing/2014/main" id="{6274E44C-AE1C-4EFF-A9AA-B89D7E0CE9A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4376" y="4096564"/>
          <a:ext cx="2887620" cy="22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123325</xdr:colOff>
      <xdr:row>6</xdr:row>
      <xdr:rowOff>68850</xdr:rowOff>
    </xdr:from>
    <xdr:to>
      <xdr:col>23</xdr:col>
      <xdr:colOff>684124</xdr:colOff>
      <xdr:row>6</xdr:row>
      <xdr:rowOff>2336850</xdr:rowOff>
    </xdr:to>
    <xdr:pic>
      <xdr:nvPicPr>
        <xdr:cNvPr id="14" name="그림 24">
          <a:extLst>
            <a:ext uri="{FF2B5EF4-FFF2-40B4-BE49-F238E27FC236}">
              <a16:creationId xmlns:a16="http://schemas.microsoft.com/office/drawing/2014/main" id="{71F54D43-25AC-4148-A805-E591E7F9711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5468" y="4096564"/>
          <a:ext cx="2887620" cy="22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135798</xdr:colOff>
      <xdr:row>6</xdr:row>
      <xdr:rowOff>70755</xdr:rowOff>
    </xdr:from>
    <xdr:to>
      <xdr:col>27</xdr:col>
      <xdr:colOff>666116</xdr:colOff>
      <xdr:row>6</xdr:row>
      <xdr:rowOff>2317800</xdr:rowOff>
    </xdr:to>
    <xdr:pic>
      <xdr:nvPicPr>
        <xdr:cNvPr id="15" name="그림 25">
          <a:extLst>
            <a:ext uri="{FF2B5EF4-FFF2-40B4-BE49-F238E27FC236}">
              <a16:creationId xmlns:a16="http://schemas.microsoft.com/office/drawing/2014/main" id="{26025C6C-8E79-49F8-937E-A637F23CBBA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50369" y="4098469"/>
          <a:ext cx="2857140" cy="2247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133893</xdr:colOff>
      <xdr:row>10</xdr:row>
      <xdr:rowOff>58238</xdr:rowOff>
    </xdr:from>
    <xdr:to>
      <xdr:col>3</xdr:col>
      <xdr:colOff>669927</xdr:colOff>
      <xdr:row>10</xdr:row>
      <xdr:rowOff>2316713</xdr:rowOff>
    </xdr:to>
    <xdr:pic>
      <xdr:nvPicPr>
        <xdr:cNvPr id="16" name="그림 20">
          <a:extLst>
            <a:ext uri="{FF2B5EF4-FFF2-40B4-BE49-F238E27FC236}">
              <a16:creationId xmlns:a16="http://schemas.microsoft.com/office/drawing/2014/main" id="{F8A2680A-8738-4AFB-B4CE-81BECB790FE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93" y="7419702"/>
          <a:ext cx="2862855" cy="2258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114616</xdr:colOff>
      <xdr:row>10</xdr:row>
      <xdr:rowOff>54428</xdr:rowOff>
    </xdr:from>
    <xdr:to>
      <xdr:col>7</xdr:col>
      <xdr:colOff>683035</xdr:colOff>
      <xdr:row>10</xdr:row>
      <xdr:rowOff>2316713</xdr:rowOff>
    </xdr:to>
    <xdr:pic>
      <xdr:nvPicPr>
        <xdr:cNvPr id="17" name="그림 17462">
          <a:extLst>
            <a:ext uri="{FF2B5EF4-FFF2-40B4-BE49-F238E27FC236}">
              <a16:creationId xmlns:a16="http://schemas.microsoft.com/office/drawing/2014/main" id="{35D23FCA-335E-4BC5-9613-676DCCEDE81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7045" y="7415892"/>
          <a:ext cx="2895240" cy="2262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131535</xdr:colOff>
      <xdr:row>10</xdr:row>
      <xdr:rowOff>54428</xdr:rowOff>
    </xdr:from>
    <xdr:to>
      <xdr:col>11</xdr:col>
      <xdr:colOff>677093</xdr:colOff>
      <xdr:row>10</xdr:row>
      <xdr:rowOff>2320523</xdr:rowOff>
    </xdr:to>
    <xdr:pic>
      <xdr:nvPicPr>
        <xdr:cNvPr id="18" name="그림 17625">
          <a:extLst>
            <a:ext uri="{FF2B5EF4-FFF2-40B4-BE49-F238E27FC236}">
              <a16:creationId xmlns:a16="http://schemas.microsoft.com/office/drawing/2014/main" id="{853DD712-4507-4C9A-AB14-10ECC763BC0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6392" y="7415892"/>
          <a:ext cx="2872380" cy="2266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125593</xdr:colOff>
      <xdr:row>10</xdr:row>
      <xdr:rowOff>54428</xdr:rowOff>
    </xdr:from>
    <xdr:to>
      <xdr:col>15</xdr:col>
      <xdr:colOff>678772</xdr:colOff>
      <xdr:row>10</xdr:row>
      <xdr:rowOff>2320523</xdr:rowOff>
    </xdr:to>
    <xdr:pic>
      <xdr:nvPicPr>
        <xdr:cNvPr id="19" name="그림 23">
          <a:extLst>
            <a:ext uri="{FF2B5EF4-FFF2-40B4-BE49-F238E27FC236}">
              <a16:creationId xmlns:a16="http://schemas.microsoft.com/office/drawing/2014/main" id="{A876AE3B-0729-44BC-BA86-D1417DD9607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2879" y="7415892"/>
          <a:ext cx="2880000" cy="2266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127272</xdr:colOff>
      <xdr:row>10</xdr:row>
      <xdr:rowOff>54428</xdr:rowOff>
    </xdr:from>
    <xdr:to>
      <xdr:col>19</xdr:col>
      <xdr:colOff>689975</xdr:colOff>
      <xdr:row>10</xdr:row>
      <xdr:rowOff>2320523</xdr:rowOff>
    </xdr:to>
    <xdr:pic>
      <xdr:nvPicPr>
        <xdr:cNvPr id="20" name="그림 17288">
          <a:extLst>
            <a:ext uri="{FF2B5EF4-FFF2-40B4-BE49-F238E27FC236}">
              <a16:creationId xmlns:a16="http://schemas.microsoft.com/office/drawing/2014/main" id="{5A02567C-2CA3-4265-88D0-9847E1D30D6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6986" y="7415892"/>
          <a:ext cx="2889525" cy="2266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138475</xdr:colOff>
      <xdr:row>10</xdr:row>
      <xdr:rowOff>54428</xdr:rowOff>
    </xdr:from>
    <xdr:to>
      <xdr:col>23</xdr:col>
      <xdr:colOff>684034</xdr:colOff>
      <xdr:row>10</xdr:row>
      <xdr:rowOff>2320523</xdr:rowOff>
    </xdr:to>
    <xdr:pic>
      <xdr:nvPicPr>
        <xdr:cNvPr id="21" name="그림 17300">
          <a:extLst>
            <a:ext uri="{FF2B5EF4-FFF2-40B4-BE49-F238E27FC236}">
              <a16:creationId xmlns:a16="http://schemas.microsoft.com/office/drawing/2014/main" id="{61E1EE90-6269-48A2-A7E1-5E3A9A09F54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0618" y="7415892"/>
          <a:ext cx="2872380" cy="2266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136342</xdr:colOff>
      <xdr:row>10</xdr:row>
      <xdr:rowOff>58238</xdr:rowOff>
    </xdr:from>
    <xdr:to>
      <xdr:col>27</xdr:col>
      <xdr:colOff>702855</xdr:colOff>
      <xdr:row>10</xdr:row>
      <xdr:rowOff>2318618</xdr:rowOff>
    </xdr:to>
    <xdr:pic>
      <xdr:nvPicPr>
        <xdr:cNvPr id="22" name="그림 22">
          <a:extLst>
            <a:ext uri="{FF2B5EF4-FFF2-40B4-BE49-F238E27FC236}">
              <a16:creationId xmlns:a16="http://schemas.microsoft.com/office/drawing/2014/main" id="{BAB31AB9-9D66-43BE-A98F-1040F3C830C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50913" y="7419702"/>
          <a:ext cx="2893335" cy="2260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99059</xdr:colOff>
      <xdr:row>14</xdr:row>
      <xdr:rowOff>85996</xdr:rowOff>
    </xdr:from>
    <xdr:to>
      <xdr:col>3</xdr:col>
      <xdr:colOff>669383</xdr:colOff>
      <xdr:row>14</xdr:row>
      <xdr:rowOff>2357806</xdr:rowOff>
    </xdr:to>
    <xdr:pic>
      <xdr:nvPicPr>
        <xdr:cNvPr id="23" name="그림 10">
          <a:extLst>
            <a:ext uri="{FF2B5EF4-FFF2-40B4-BE49-F238E27FC236}">
              <a16:creationId xmlns:a16="http://schemas.microsoft.com/office/drawing/2014/main" id="{31AFC94C-FE51-414E-9C19-67C0C6733B5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9" y="10699567"/>
          <a:ext cx="2897145" cy="2271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130790</xdr:colOff>
      <xdr:row>14</xdr:row>
      <xdr:rowOff>87901</xdr:rowOff>
    </xdr:from>
    <xdr:to>
      <xdr:col>7</xdr:col>
      <xdr:colOff>664919</xdr:colOff>
      <xdr:row>14</xdr:row>
      <xdr:rowOff>2355901</xdr:rowOff>
    </xdr:to>
    <xdr:pic>
      <xdr:nvPicPr>
        <xdr:cNvPr id="24" name="그림 28">
          <a:extLst>
            <a:ext uri="{FF2B5EF4-FFF2-40B4-BE49-F238E27FC236}">
              <a16:creationId xmlns:a16="http://schemas.microsoft.com/office/drawing/2014/main" id="{D8DE6E8F-49F7-4ABB-ABB9-ED3C87A02F7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3219" y="10701472"/>
          <a:ext cx="2860950" cy="22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130137</xdr:colOff>
      <xdr:row>14</xdr:row>
      <xdr:rowOff>87901</xdr:rowOff>
    </xdr:from>
    <xdr:to>
      <xdr:col>11</xdr:col>
      <xdr:colOff>679505</xdr:colOff>
      <xdr:row>14</xdr:row>
      <xdr:rowOff>2355901</xdr:rowOff>
    </xdr:to>
    <xdr:pic>
      <xdr:nvPicPr>
        <xdr:cNvPr id="25" name="그림 72">
          <a:extLst>
            <a:ext uri="{FF2B5EF4-FFF2-40B4-BE49-F238E27FC236}">
              <a16:creationId xmlns:a16="http://schemas.microsoft.com/office/drawing/2014/main" id="{17676AB5-3DB3-460F-90C6-DD458FDE4CD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994" y="10701472"/>
          <a:ext cx="2876190" cy="22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144723</xdr:colOff>
      <xdr:row>14</xdr:row>
      <xdr:rowOff>87901</xdr:rowOff>
    </xdr:from>
    <xdr:to>
      <xdr:col>15</xdr:col>
      <xdr:colOff>678852</xdr:colOff>
      <xdr:row>14</xdr:row>
      <xdr:rowOff>2355901</xdr:rowOff>
    </xdr:to>
    <xdr:pic>
      <xdr:nvPicPr>
        <xdr:cNvPr id="26" name="그림 17532">
          <a:extLst>
            <a:ext uri="{FF2B5EF4-FFF2-40B4-BE49-F238E27FC236}">
              <a16:creationId xmlns:a16="http://schemas.microsoft.com/office/drawing/2014/main" id="{4D111CDE-5DBD-4409-A6B5-D179E189A87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2009" y="10701472"/>
          <a:ext cx="2860950" cy="22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144070</xdr:colOff>
      <xdr:row>14</xdr:row>
      <xdr:rowOff>87901</xdr:rowOff>
    </xdr:from>
    <xdr:to>
      <xdr:col>19</xdr:col>
      <xdr:colOff>657243</xdr:colOff>
      <xdr:row>14</xdr:row>
      <xdr:rowOff>2355901</xdr:rowOff>
    </xdr:to>
    <xdr:pic>
      <xdr:nvPicPr>
        <xdr:cNvPr id="27" name="그림 17642">
          <a:extLst>
            <a:ext uri="{FF2B5EF4-FFF2-40B4-BE49-F238E27FC236}">
              <a16:creationId xmlns:a16="http://schemas.microsoft.com/office/drawing/2014/main" id="{B4B973B6-CDCA-43F9-B07A-1F30F0A1D69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784" y="10701472"/>
          <a:ext cx="2839995" cy="22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120556</xdr:colOff>
      <xdr:row>14</xdr:row>
      <xdr:rowOff>95521</xdr:rowOff>
    </xdr:from>
    <xdr:to>
      <xdr:col>23</xdr:col>
      <xdr:colOff>669925</xdr:colOff>
      <xdr:row>14</xdr:row>
      <xdr:rowOff>2346376</xdr:rowOff>
    </xdr:to>
    <xdr:pic>
      <xdr:nvPicPr>
        <xdr:cNvPr id="28" name="그림 36896">
          <a:extLst>
            <a:ext uri="{FF2B5EF4-FFF2-40B4-BE49-F238E27FC236}">
              <a16:creationId xmlns:a16="http://schemas.microsoft.com/office/drawing/2014/main" id="{030ACC39-E7B2-4DE2-98B9-BD831D98F14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699" y="10709092"/>
          <a:ext cx="2876190" cy="2250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12</xdr:col>
      <xdr:colOff>11430</xdr:colOff>
      <xdr:row>32</xdr:row>
      <xdr:rowOff>11430</xdr:rowOff>
    </xdr:to>
    <xdr:pic>
      <xdr:nvPicPr>
        <xdr:cNvPr id="2" name="그림 2">
          <a:extLst>
            <a:ext uri="{FF2B5EF4-FFF2-40B4-BE49-F238E27FC236}">
              <a16:creationId xmlns:a16="http://schemas.microsoft.com/office/drawing/2014/main" id="{949F3611-F84E-49BC-9CC4-F1EAE9212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105775" cy="5800725"/>
        </a:xfrm>
        <a:prstGeom prst="rect">
          <a:avLst/>
        </a:prstGeom>
        <a:solidFill>
          <a:srgbClr val="FFFFFF">
            <a:alpha val="10196"/>
          </a:srgbClr>
        </a:solidFill>
        <a:ln w="9525" algn="ctr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6</xdr:col>
      <xdr:colOff>425291</xdr:colOff>
      <xdr:row>4</xdr:row>
      <xdr:rowOff>178117</xdr:rowOff>
    </xdr:from>
    <xdr:to>
      <xdr:col>11</xdr:col>
      <xdr:colOff>432440</xdr:colOff>
      <xdr:row>7</xdr:row>
      <xdr:rowOff>2636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id="{AB6C529E-7560-4589-BB38-93EF6E3A437D}"/>
            </a:ext>
          </a:extLst>
        </xdr:cNvPr>
        <xdr:cNvSpPr/>
      </xdr:nvSpPr>
      <xdr:spPr>
        <a:xfrm>
          <a:off x="4427696" y="898207"/>
          <a:ext cx="3342804" cy="371254"/>
        </a:xfrm>
        <a:prstGeom prst="rect">
          <a:avLst/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base">
            <a:spcBef>
              <a:spcPct val="0"/>
            </a:spcBef>
            <a:spcAft>
              <a:spcPct val="0"/>
            </a:spcAft>
            <a:defRPr/>
          </a:pPr>
          <a:r>
            <a:rPr lang="en-US" altLang="ko-KR" sz="1800" b="1" kern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TMED-II motor post process, +150,000 </a:t>
          </a:r>
          <a:r>
            <a:rPr lang="en-US" altLang="ko-KR" sz="1800" kern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endParaRPr kumimoji="1" lang="ko-KR" altLang="en-US">
            <a:solidFill>
              <a:srgbClr val="000000"/>
            </a:solidFill>
            <a:latin typeface="HY헤드라인M" panose="02030600000101010101" pitchFamily="18" charset="-127"/>
            <a:ea typeface="HY헤드라인M" panose="02030600000101010101" pitchFamily="18" charset="-127"/>
          </a:endParaRPr>
        </a:p>
      </xdr:txBody>
    </xdr:sp>
    <xdr:clientData/>
  </xdr:twoCellAnchor>
  <xdr:twoCellAnchor>
    <xdr:from>
      <xdr:col>7</xdr:col>
      <xdr:colOff>243363</xdr:colOff>
      <xdr:row>11</xdr:row>
      <xdr:rowOff>122873</xdr:rowOff>
    </xdr:from>
    <xdr:to>
      <xdr:col>9</xdr:col>
      <xdr:colOff>232249</xdr:colOff>
      <xdr:row>14</xdr:row>
      <xdr:rowOff>2239</xdr:rowOff>
    </xdr:to>
    <xdr:sp macro="" textlink="">
      <xdr:nvSpPr>
        <xdr:cNvPr id="4" name="직사각형 3">
          <a:extLst>
            <a:ext uri="{FF2B5EF4-FFF2-40B4-BE49-F238E27FC236}">
              <a16:creationId xmlns:a16="http://schemas.microsoft.com/office/drawing/2014/main" id="{30108220-0F44-412E-9EFA-C8DE45959421}"/>
            </a:ext>
          </a:extLst>
        </xdr:cNvPr>
        <xdr:cNvSpPr/>
      </xdr:nvSpPr>
      <xdr:spPr>
        <a:xfrm>
          <a:off x="4914423" y="2115503"/>
          <a:ext cx="1318576" cy="420386"/>
        </a:xfrm>
        <a:prstGeom prst="rect">
          <a:avLst/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base">
            <a:spcBef>
              <a:spcPct val="0"/>
            </a:spcBef>
            <a:spcAft>
              <a:spcPct val="0"/>
            </a:spcAft>
            <a:defRPr/>
          </a:pPr>
          <a:r>
            <a:rPr kumimoji="1" lang="en-US" altLang="ko-KR">
              <a:solidFill>
                <a:srgbClr val="000000"/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1100</a:t>
          </a:r>
          <a:endParaRPr kumimoji="1" lang="ko-KR" altLang="en-US">
            <a:solidFill>
              <a:srgbClr val="000000"/>
            </a:solidFill>
            <a:latin typeface="HY헤드라인M" panose="02030600000101010101" pitchFamily="18" charset="-127"/>
            <a:ea typeface="HY헤드라인M" panose="02030600000101010101" pitchFamily="18" charset="-127"/>
          </a:endParaRPr>
        </a:p>
      </xdr:txBody>
    </xdr:sp>
    <xdr:clientData/>
  </xdr:twoCellAnchor>
  <xdr:twoCellAnchor>
    <xdr:from>
      <xdr:col>7</xdr:col>
      <xdr:colOff>243364</xdr:colOff>
      <xdr:row>15</xdr:row>
      <xdr:rowOff>23812</xdr:rowOff>
    </xdr:from>
    <xdr:to>
      <xdr:col>9</xdr:col>
      <xdr:colOff>232250</xdr:colOff>
      <xdr:row>17</xdr:row>
      <xdr:rowOff>34403</xdr:rowOff>
    </xdr:to>
    <xdr:sp macro="" textlink="">
      <xdr:nvSpPr>
        <xdr:cNvPr id="5" name="직사각형 4">
          <a:extLst>
            <a:ext uri="{FF2B5EF4-FFF2-40B4-BE49-F238E27FC236}">
              <a16:creationId xmlns:a16="http://schemas.microsoft.com/office/drawing/2014/main" id="{BCCB6E16-EF44-40C9-BA36-7B9B576D5ED0}"/>
            </a:ext>
          </a:extLst>
        </xdr:cNvPr>
        <xdr:cNvSpPr/>
      </xdr:nvSpPr>
      <xdr:spPr>
        <a:xfrm>
          <a:off x="4914424" y="2734627"/>
          <a:ext cx="1318576" cy="376351"/>
        </a:xfrm>
        <a:prstGeom prst="rect">
          <a:avLst/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base">
            <a:spcBef>
              <a:spcPct val="0"/>
            </a:spcBef>
            <a:spcAft>
              <a:spcPct val="0"/>
            </a:spcAft>
            <a:defRPr/>
          </a:pPr>
          <a:r>
            <a:rPr kumimoji="1" lang="en-US" altLang="ko-KR">
              <a:solidFill>
                <a:srgbClr val="000000"/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1200</a:t>
          </a:r>
          <a:endParaRPr kumimoji="1" lang="ko-KR" altLang="en-US">
            <a:solidFill>
              <a:srgbClr val="000000"/>
            </a:solidFill>
            <a:latin typeface="HY헤드라인M" panose="02030600000101010101" pitchFamily="18" charset="-127"/>
            <a:ea typeface="HY헤드라인M" panose="02030600000101010101" pitchFamily="18" charset="-127"/>
          </a:endParaRPr>
        </a:p>
      </xdr:txBody>
    </xdr:sp>
    <xdr:clientData/>
  </xdr:twoCellAnchor>
  <xdr:twoCellAnchor>
    <xdr:from>
      <xdr:col>8</xdr:col>
      <xdr:colOff>0</xdr:colOff>
      <xdr:row>18</xdr:row>
      <xdr:rowOff>84773</xdr:rowOff>
    </xdr:from>
    <xdr:to>
      <xdr:col>11</xdr:col>
      <xdr:colOff>398198</xdr:colOff>
      <xdr:row>20</xdr:row>
      <xdr:rowOff>93346</xdr:rowOff>
    </xdr:to>
    <xdr:sp macro="" textlink="">
      <xdr:nvSpPr>
        <xdr:cNvPr id="6" name="직사각형 5">
          <a:extLst>
            <a:ext uri="{FF2B5EF4-FFF2-40B4-BE49-F238E27FC236}">
              <a16:creationId xmlns:a16="http://schemas.microsoft.com/office/drawing/2014/main" id="{206E917F-D2FC-4FE9-B020-DB0E271B20FB}"/>
            </a:ext>
          </a:extLst>
        </xdr:cNvPr>
        <xdr:cNvSpPr/>
      </xdr:nvSpPr>
      <xdr:spPr>
        <a:xfrm>
          <a:off x="5334000" y="3344228"/>
          <a:ext cx="2402258" cy="372428"/>
        </a:xfrm>
        <a:prstGeom prst="rect">
          <a:avLst/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base">
            <a:spcBef>
              <a:spcPct val="0"/>
            </a:spcBef>
            <a:spcAft>
              <a:spcPct val="0"/>
            </a:spcAft>
            <a:defRPr/>
          </a:pPr>
          <a:r>
            <a:rPr kumimoji="1" lang="en-US" altLang="ko-KR">
              <a:solidFill>
                <a:srgbClr val="000000"/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2440 * 1220 * 2300</a:t>
          </a:r>
          <a:endParaRPr kumimoji="1" lang="ko-KR" altLang="en-US" sz="1400">
            <a:solidFill>
              <a:srgbClr val="000000"/>
            </a:solidFill>
            <a:latin typeface="HY헤드라인M" panose="02030600000101010101" pitchFamily="18" charset="-127"/>
            <a:ea typeface="HY헤드라인M" panose="02030600000101010101" pitchFamily="18" charset="-127"/>
          </a:endParaRPr>
        </a:p>
      </xdr:txBody>
    </xdr:sp>
    <xdr:clientData/>
  </xdr:twoCellAnchor>
  <xdr:twoCellAnchor>
    <xdr:from>
      <xdr:col>7</xdr:col>
      <xdr:colOff>99535</xdr:colOff>
      <xdr:row>22</xdr:row>
      <xdr:rowOff>39529</xdr:rowOff>
    </xdr:from>
    <xdr:to>
      <xdr:col>10</xdr:col>
      <xdr:colOff>510140</xdr:colOff>
      <xdr:row>24</xdr:row>
      <xdr:rowOff>57845</xdr:rowOff>
    </xdr:to>
    <xdr:sp macro="" textlink="">
      <xdr:nvSpPr>
        <xdr:cNvPr id="7" name="직사각형 6">
          <a:extLst>
            <a:ext uri="{FF2B5EF4-FFF2-40B4-BE49-F238E27FC236}">
              <a16:creationId xmlns:a16="http://schemas.microsoft.com/office/drawing/2014/main" id="{A0EA4BFB-EF1F-443A-84FB-93D9E6666172}"/>
            </a:ext>
          </a:extLst>
        </xdr:cNvPr>
        <xdr:cNvSpPr/>
      </xdr:nvSpPr>
      <xdr:spPr>
        <a:xfrm>
          <a:off x="4762975" y="4020979"/>
          <a:ext cx="2418475" cy="376456"/>
        </a:xfrm>
        <a:prstGeom prst="rect">
          <a:avLst/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base">
            <a:spcBef>
              <a:spcPct val="0"/>
            </a:spcBef>
            <a:spcAft>
              <a:spcPct val="0"/>
            </a:spcAft>
            <a:defRPr/>
          </a:pPr>
          <a:r>
            <a:rPr kumimoji="1" lang="en-US" altLang="ko-KR">
              <a:solidFill>
                <a:srgbClr val="000000"/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Annealing Machine</a:t>
          </a:r>
          <a:endParaRPr kumimoji="1" lang="ko-KR" altLang="en-US">
            <a:solidFill>
              <a:srgbClr val="000000"/>
            </a:solidFill>
            <a:latin typeface="HY헤드라인M" panose="02030600000101010101" pitchFamily="18" charset="-127"/>
            <a:ea typeface="HY헤드라인M" panose="02030600000101010101" pitchFamily="18" charset="-127"/>
          </a:endParaRPr>
        </a:p>
      </xdr:txBody>
    </xdr:sp>
    <xdr:clientData/>
  </xdr:twoCellAnchor>
  <xdr:twoCellAnchor>
    <xdr:from>
      <xdr:col>7</xdr:col>
      <xdr:colOff>253365</xdr:colOff>
      <xdr:row>8</xdr:row>
      <xdr:rowOff>59532</xdr:rowOff>
    </xdr:from>
    <xdr:to>
      <xdr:col>9</xdr:col>
      <xdr:colOff>244159</xdr:colOff>
      <xdr:row>10</xdr:row>
      <xdr:rowOff>94754</xdr:rowOff>
    </xdr:to>
    <xdr:sp macro="" textlink="">
      <xdr:nvSpPr>
        <xdr:cNvPr id="8" name="직사각형 7">
          <a:extLst>
            <a:ext uri="{FF2B5EF4-FFF2-40B4-BE49-F238E27FC236}">
              <a16:creationId xmlns:a16="http://schemas.microsoft.com/office/drawing/2014/main" id="{20F5563C-BDF5-4D3B-9BDB-969B532B2488}"/>
            </a:ext>
          </a:extLst>
        </xdr:cNvPr>
        <xdr:cNvSpPr/>
      </xdr:nvSpPr>
      <xdr:spPr>
        <a:xfrm>
          <a:off x="4916805" y="1503522"/>
          <a:ext cx="1331914" cy="404792"/>
        </a:xfrm>
        <a:prstGeom prst="rect">
          <a:avLst/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base">
            <a:spcBef>
              <a:spcPct val="0"/>
            </a:spcBef>
            <a:spcAft>
              <a:spcPct val="0"/>
            </a:spcAft>
            <a:defRPr/>
          </a:pPr>
          <a:r>
            <a:rPr kumimoji="1" lang="en-US" altLang="ko-KR">
              <a:solidFill>
                <a:srgbClr val="000000"/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'06</a:t>
          </a:r>
          <a:endParaRPr kumimoji="1" lang="ko-KR" altLang="en-US">
            <a:solidFill>
              <a:srgbClr val="000000"/>
            </a:solidFill>
            <a:latin typeface="HY헤드라인M" panose="02030600000101010101" pitchFamily="18" charset="-127"/>
            <a:ea typeface="HY헤드라인M" panose="02030600000101010101" pitchFamily="18" charset="-127"/>
          </a:endParaRPr>
        </a:p>
      </xdr:txBody>
    </xdr:sp>
    <xdr:clientData/>
  </xdr:twoCellAnchor>
  <xdr:twoCellAnchor>
    <xdr:from>
      <xdr:col>8</xdr:col>
      <xdr:colOff>381000</xdr:colOff>
      <xdr:row>29</xdr:row>
      <xdr:rowOff>25717</xdr:rowOff>
    </xdr:from>
    <xdr:to>
      <xdr:col>11</xdr:col>
      <xdr:colOff>621883</xdr:colOff>
      <xdr:row>31</xdr:row>
      <xdr:rowOff>42007</xdr:rowOff>
    </xdr:to>
    <xdr:sp macro="" textlink="">
      <xdr:nvSpPr>
        <xdr:cNvPr id="9" name="직사각형 8">
          <a:extLst>
            <a:ext uri="{FF2B5EF4-FFF2-40B4-BE49-F238E27FC236}">
              <a16:creationId xmlns:a16="http://schemas.microsoft.com/office/drawing/2014/main" id="{ED1CD09E-0C11-42D6-8F61-B7D001FA72E4}"/>
            </a:ext>
          </a:extLst>
        </xdr:cNvPr>
        <xdr:cNvSpPr/>
      </xdr:nvSpPr>
      <xdr:spPr>
        <a:xfrm>
          <a:off x="5715000" y="5270182"/>
          <a:ext cx="2244943" cy="383955"/>
        </a:xfrm>
        <a:prstGeom prst="rect">
          <a:avLst/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base">
            <a:spcBef>
              <a:spcPct val="0"/>
            </a:spcBef>
            <a:spcAft>
              <a:spcPct val="0"/>
            </a:spcAft>
            <a:defRPr/>
          </a:pPr>
          <a:r>
            <a:rPr kumimoji="1" lang="en-US" altLang="ko-KR">
              <a:solidFill>
                <a:srgbClr val="000000"/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AMWC-150G</a:t>
          </a:r>
        </a:p>
      </xdr:txBody>
    </xdr:sp>
    <xdr:clientData/>
  </xdr:twoCellAnchor>
  <xdr:twoCellAnchor editAs="oneCell">
    <xdr:from>
      <xdr:col>0</xdr:col>
      <xdr:colOff>533400</xdr:colOff>
      <xdr:row>9</xdr:row>
      <xdr:rowOff>152400</xdr:rowOff>
    </xdr:from>
    <xdr:to>
      <xdr:col>4</xdr:col>
      <xdr:colOff>11430</xdr:colOff>
      <xdr:row>13</xdr:row>
      <xdr:rowOff>11430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BE6F776-8F0C-414D-9D99-FE1E20526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781175"/>
          <a:ext cx="21431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26192</xdr:colOff>
      <xdr:row>1</xdr:row>
      <xdr:rowOff>25240</xdr:rowOff>
    </xdr:from>
    <xdr:to>
      <xdr:col>6</xdr:col>
      <xdr:colOff>6359</xdr:colOff>
      <xdr:row>3</xdr:row>
      <xdr:rowOff>140128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B75C0DD-FB6B-4C7A-B155-DCF9FF74F65F}"/>
            </a:ext>
          </a:extLst>
        </xdr:cNvPr>
        <xdr:cNvSpPr/>
      </xdr:nvSpPr>
      <xdr:spPr bwMode="auto">
        <a:xfrm>
          <a:off x="22382" y="202405"/>
          <a:ext cx="3986382" cy="47683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900" b="1"/>
            <a:t>HYUNDAI</a:t>
          </a:r>
          <a:r>
            <a:rPr lang="en-US" sz="1900" b="1" baseline="0"/>
            <a:t> TRANSYS MEXICO POWERTRAIN</a:t>
          </a:r>
          <a:endParaRPr lang="en-US" sz="1900" b="1"/>
        </a:p>
      </xdr:txBody>
    </xdr:sp>
    <xdr:clientData/>
  </xdr:twoCellAnchor>
  <xdr:oneCellAnchor>
    <xdr:from>
      <xdr:col>12</xdr:col>
      <xdr:colOff>28099</xdr:colOff>
      <xdr:row>28</xdr:row>
      <xdr:rowOff>73818</xdr:rowOff>
    </xdr:from>
    <xdr:ext cx="2915029" cy="580159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10816A2-A186-4455-BE09-939CD575D249}"/>
            </a:ext>
          </a:extLst>
        </xdr:cNvPr>
        <xdr:cNvSpPr txBox="1"/>
      </xdr:nvSpPr>
      <xdr:spPr>
        <a:xfrm>
          <a:off x="8131969" y="5141118"/>
          <a:ext cx="2915029" cy="5801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ko-KR" altLang="en-US" sz="1100"/>
            <a:t>설비를 포함 할 경우 설비의 시리얼번호 기재</a:t>
          </a:r>
          <a:endParaRPr lang="en-US" altLang="ko-KR" sz="1100"/>
        </a:p>
        <a:p>
          <a:r>
            <a:rPr lang="ko-KR" altLang="en-US" sz="1100"/>
            <a:t>부품만 적재한 팔레트 경우 기재 필요 </a:t>
          </a:r>
          <a:r>
            <a:rPr lang="en-US" altLang="ko-KR" sz="1100"/>
            <a:t>X</a:t>
          </a:r>
          <a:endParaRPr lang="ko-KR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maro@hyundai-transys.com" TargetMode="External"/><Relationship Id="rId1" Type="http://schemas.openxmlformats.org/officeDocument/2006/relationships/hyperlink" Target="mailto:hclim@hyundai-transys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4C60E-F11E-429E-B73D-1420189AFCC4}">
  <dimension ref="A1:V85"/>
  <sheetViews>
    <sheetView showGridLines="0" tabSelected="1" view="pageBreakPreview" zoomScaleNormal="100" zoomScaleSheetLayoutView="100" workbookViewId="0">
      <selection activeCell="E5" sqref="E5:H5"/>
    </sheetView>
  </sheetViews>
  <sheetFormatPr defaultColWidth="8.88671875" defaultRowHeight="15"/>
  <cols>
    <col min="1" max="1" width="10.88671875" style="206" customWidth="1"/>
    <col min="2" max="2" width="12.77734375" style="206" customWidth="1"/>
    <col min="3" max="3" width="9.77734375" style="206" customWidth="1"/>
    <col min="4" max="4" width="16" style="206" customWidth="1"/>
    <col min="5" max="5" width="3.33203125" style="206" customWidth="1"/>
    <col min="6" max="6" width="3.44140625" style="206" customWidth="1"/>
    <col min="7" max="7" width="7.109375" style="206" customWidth="1"/>
    <col min="8" max="8" width="15" style="206" customWidth="1"/>
    <col min="9" max="9" width="22.88671875" style="206" customWidth="1"/>
    <col min="10" max="10" width="10.88671875" style="206" customWidth="1"/>
    <col min="11" max="11" width="12.77734375" style="206" customWidth="1"/>
    <col min="12" max="12" width="9.77734375" style="206" customWidth="1"/>
    <col min="13" max="13" width="20.6640625" style="206" customWidth="1"/>
    <col min="14" max="14" width="5.5546875" style="206" customWidth="1"/>
    <col min="15" max="15" width="4.109375" style="206" customWidth="1"/>
    <col min="16" max="16" width="10.44140625" style="206" customWidth="1"/>
    <col min="17" max="17" width="12.44140625" style="206" customWidth="1"/>
    <col min="18" max="18" width="21.44140625" style="206" customWidth="1"/>
    <col min="19" max="21" width="5.33203125" style="1" hidden="1" customWidth="1"/>
    <col min="22" max="22" width="7.21875" style="1" hidden="1" customWidth="1"/>
    <col min="23" max="23" width="0" style="1" hidden="1" customWidth="1"/>
    <col min="24" max="24" width="0.109375" style="1" customWidth="1"/>
    <col min="25" max="256" width="8.88671875" style="1"/>
    <col min="257" max="257" width="10.88671875" style="1" customWidth="1"/>
    <col min="258" max="258" width="12.77734375" style="1" customWidth="1"/>
    <col min="259" max="259" width="9.77734375" style="1" customWidth="1"/>
    <col min="260" max="260" width="16" style="1" customWidth="1"/>
    <col min="261" max="261" width="3.33203125" style="1" customWidth="1"/>
    <col min="262" max="262" width="3.44140625" style="1" customWidth="1"/>
    <col min="263" max="263" width="8.44140625" style="1" customWidth="1"/>
    <col min="264" max="264" width="11.33203125" style="1" customWidth="1"/>
    <col min="265" max="265" width="17.77734375" style="1" customWidth="1"/>
    <col min="266" max="266" width="10.88671875" style="1" customWidth="1"/>
    <col min="267" max="267" width="12.77734375" style="1" customWidth="1"/>
    <col min="268" max="268" width="9.77734375" style="1" customWidth="1"/>
    <col min="269" max="269" width="16.33203125" style="1" customWidth="1"/>
    <col min="270" max="270" width="4.21875" style="1" customWidth="1"/>
    <col min="271" max="271" width="3.33203125" style="1" customWidth="1"/>
    <col min="272" max="272" width="9.6640625" style="1" customWidth="1"/>
    <col min="273" max="273" width="11.44140625" style="1" customWidth="1"/>
    <col min="274" max="274" width="20.21875" style="1" customWidth="1"/>
    <col min="275" max="280" width="0" style="1" hidden="1" customWidth="1"/>
    <col min="281" max="512" width="8.88671875" style="1"/>
    <col min="513" max="513" width="10.88671875" style="1" customWidth="1"/>
    <col min="514" max="514" width="12.77734375" style="1" customWidth="1"/>
    <col min="515" max="515" width="9.77734375" style="1" customWidth="1"/>
    <col min="516" max="516" width="16" style="1" customWidth="1"/>
    <col min="517" max="517" width="3.33203125" style="1" customWidth="1"/>
    <col min="518" max="518" width="3.44140625" style="1" customWidth="1"/>
    <col min="519" max="519" width="8.44140625" style="1" customWidth="1"/>
    <col min="520" max="520" width="11.33203125" style="1" customWidth="1"/>
    <col min="521" max="521" width="17.77734375" style="1" customWidth="1"/>
    <col min="522" max="522" width="10.88671875" style="1" customWidth="1"/>
    <col min="523" max="523" width="12.77734375" style="1" customWidth="1"/>
    <col min="524" max="524" width="9.77734375" style="1" customWidth="1"/>
    <col min="525" max="525" width="16.33203125" style="1" customWidth="1"/>
    <col min="526" max="526" width="4.21875" style="1" customWidth="1"/>
    <col min="527" max="527" width="3.33203125" style="1" customWidth="1"/>
    <col min="528" max="528" width="9.6640625" style="1" customWidth="1"/>
    <col min="529" max="529" width="11.44140625" style="1" customWidth="1"/>
    <col min="530" max="530" width="20.21875" style="1" customWidth="1"/>
    <col min="531" max="536" width="0" style="1" hidden="1" customWidth="1"/>
    <col min="537" max="768" width="8.88671875" style="1"/>
    <col min="769" max="769" width="10.88671875" style="1" customWidth="1"/>
    <col min="770" max="770" width="12.77734375" style="1" customWidth="1"/>
    <col min="771" max="771" width="9.77734375" style="1" customWidth="1"/>
    <col min="772" max="772" width="16" style="1" customWidth="1"/>
    <col min="773" max="773" width="3.33203125" style="1" customWidth="1"/>
    <col min="774" max="774" width="3.44140625" style="1" customWidth="1"/>
    <col min="775" max="775" width="8.44140625" style="1" customWidth="1"/>
    <col min="776" max="776" width="11.33203125" style="1" customWidth="1"/>
    <col min="777" max="777" width="17.77734375" style="1" customWidth="1"/>
    <col min="778" max="778" width="10.88671875" style="1" customWidth="1"/>
    <col min="779" max="779" width="12.77734375" style="1" customWidth="1"/>
    <col min="780" max="780" width="9.77734375" style="1" customWidth="1"/>
    <col min="781" max="781" width="16.33203125" style="1" customWidth="1"/>
    <col min="782" max="782" width="4.21875" style="1" customWidth="1"/>
    <col min="783" max="783" width="3.33203125" style="1" customWidth="1"/>
    <col min="784" max="784" width="9.6640625" style="1" customWidth="1"/>
    <col min="785" max="785" width="11.44140625" style="1" customWidth="1"/>
    <col min="786" max="786" width="20.21875" style="1" customWidth="1"/>
    <col min="787" max="792" width="0" style="1" hidden="1" customWidth="1"/>
    <col min="793" max="1024" width="8.88671875" style="1"/>
    <col min="1025" max="1025" width="10.88671875" style="1" customWidth="1"/>
    <col min="1026" max="1026" width="12.77734375" style="1" customWidth="1"/>
    <col min="1027" max="1027" width="9.77734375" style="1" customWidth="1"/>
    <col min="1028" max="1028" width="16" style="1" customWidth="1"/>
    <col min="1029" max="1029" width="3.33203125" style="1" customWidth="1"/>
    <col min="1030" max="1030" width="3.44140625" style="1" customWidth="1"/>
    <col min="1031" max="1031" width="8.44140625" style="1" customWidth="1"/>
    <col min="1032" max="1032" width="11.33203125" style="1" customWidth="1"/>
    <col min="1033" max="1033" width="17.77734375" style="1" customWidth="1"/>
    <col min="1034" max="1034" width="10.88671875" style="1" customWidth="1"/>
    <col min="1035" max="1035" width="12.77734375" style="1" customWidth="1"/>
    <col min="1036" max="1036" width="9.77734375" style="1" customWidth="1"/>
    <col min="1037" max="1037" width="16.33203125" style="1" customWidth="1"/>
    <col min="1038" max="1038" width="4.21875" style="1" customWidth="1"/>
    <col min="1039" max="1039" width="3.33203125" style="1" customWidth="1"/>
    <col min="1040" max="1040" width="9.6640625" style="1" customWidth="1"/>
    <col min="1041" max="1041" width="11.44140625" style="1" customWidth="1"/>
    <col min="1042" max="1042" width="20.21875" style="1" customWidth="1"/>
    <col min="1043" max="1048" width="0" style="1" hidden="1" customWidth="1"/>
    <col min="1049" max="1280" width="8.88671875" style="1"/>
    <col min="1281" max="1281" width="10.88671875" style="1" customWidth="1"/>
    <col min="1282" max="1282" width="12.77734375" style="1" customWidth="1"/>
    <col min="1283" max="1283" width="9.77734375" style="1" customWidth="1"/>
    <col min="1284" max="1284" width="16" style="1" customWidth="1"/>
    <col min="1285" max="1285" width="3.33203125" style="1" customWidth="1"/>
    <col min="1286" max="1286" width="3.44140625" style="1" customWidth="1"/>
    <col min="1287" max="1287" width="8.44140625" style="1" customWidth="1"/>
    <col min="1288" max="1288" width="11.33203125" style="1" customWidth="1"/>
    <col min="1289" max="1289" width="17.77734375" style="1" customWidth="1"/>
    <col min="1290" max="1290" width="10.88671875" style="1" customWidth="1"/>
    <col min="1291" max="1291" width="12.77734375" style="1" customWidth="1"/>
    <col min="1292" max="1292" width="9.77734375" style="1" customWidth="1"/>
    <col min="1293" max="1293" width="16.33203125" style="1" customWidth="1"/>
    <col min="1294" max="1294" width="4.21875" style="1" customWidth="1"/>
    <col min="1295" max="1295" width="3.33203125" style="1" customWidth="1"/>
    <col min="1296" max="1296" width="9.6640625" style="1" customWidth="1"/>
    <col min="1297" max="1297" width="11.44140625" style="1" customWidth="1"/>
    <col min="1298" max="1298" width="20.21875" style="1" customWidth="1"/>
    <col min="1299" max="1304" width="0" style="1" hidden="1" customWidth="1"/>
    <col min="1305" max="1536" width="8.88671875" style="1"/>
    <col min="1537" max="1537" width="10.88671875" style="1" customWidth="1"/>
    <col min="1538" max="1538" width="12.77734375" style="1" customWidth="1"/>
    <col min="1539" max="1539" width="9.77734375" style="1" customWidth="1"/>
    <col min="1540" max="1540" width="16" style="1" customWidth="1"/>
    <col min="1541" max="1541" width="3.33203125" style="1" customWidth="1"/>
    <col min="1542" max="1542" width="3.44140625" style="1" customWidth="1"/>
    <col min="1543" max="1543" width="8.44140625" style="1" customWidth="1"/>
    <col min="1544" max="1544" width="11.33203125" style="1" customWidth="1"/>
    <col min="1545" max="1545" width="17.77734375" style="1" customWidth="1"/>
    <col min="1546" max="1546" width="10.88671875" style="1" customWidth="1"/>
    <col min="1547" max="1547" width="12.77734375" style="1" customWidth="1"/>
    <col min="1548" max="1548" width="9.77734375" style="1" customWidth="1"/>
    <col min="1549" max="1549" width="16.33203125" style="1" customWidth="1"/>
    <col min="1550" max="1550" width="4.21875" style="1" customWidth="1"/>
    <col min="1551" max="1551" width="3.33203125" style="1" customWidth="1"/>
    <col min="1552" max="1552" width="9.6640625" style="1" customWidth="1"/>
    <col min="1553" max="1553" width="11.44140625" style="1" customWidth="1"/>
    <col min="1554" max="1554" width="20.21875" style="1" customWidth="1"/>
    <col min="1555" max="1560" width="0" style="1" hidden="1" customWidth="1"/>
    <col min="1561" max="1792" width="8.88671875" style="1"/>
    <col min="1793" max="1793" width="10.88671875" style="1" customWidth="1"/>
    <col min="1794" max="1794" width="12.77734375" style="1" customWidth="1"/>
    <col min="1795" max="1795" width="9.77734375" style="1" customWidth="1"/>
    <col min="1796" max="1796" width="16" style="1" customWidth="1"/>
    <col min="1797" max="1797" width="3.33203125" style="1" customWidth="1"/>
    <col min="1798" max="1798" width="3.44140625" style="1" customWidth="1"/>
    <col min="1799" max="1799" width="8.44140625" style="1" customWidth="1"/>
    <col min="1800" max="1800" width="11.33203125" style="1" customWidth="1"/>
    <col min="1801" max="1801" width="17.77734375" style="1" customWidth="1"/>
    <col min="1802" max="1802" width="10.88671875" style="1" customWidth="1"/>
    <col min="1803" max="1803" width="12.77734375" style="1" customWidth="1"/>
    <col min="1804" max="1804" width="9.77734375" style="1" customWidth="1"/>
    <col min="1805" max="1805" width="16.33203125" style="1" customWidth="1"/>
    <col min="1806" max="1806" width="4.21875" style="1" customWidth="1"/>
    <col min="1807" max="1807" width="3.33203125" style="1" customWidth="1"/>
    <col min="1808" max="1808" width="9.6640625" style="1" customWidth="1"/>
    <col min="1809" max="1809" width="11.44140625" style="1" customWidth="1"/>
    <col min="1810" max="1810" width="20.21875" style="1" customWidth="1"/>
    <col min="1811" max="1816" width="0" style="1" hidden="1" customWidth="1"/>
    <col min="1817" max="2048" width="8.88671875" style="1"/>
    <col min="2049" max="2049" width="10.88671875" style="1" customWidth="1"/>
    <col min="2050" max="2050" width="12.77734375" style="1" customWidth="1"/>
    <col min="2051" max="2051" width="9.77734375" style="1" customWidth="1"/>
    <col min="2052" max="2052" width="16" style="1" customWidth="1"/>
    <col min="2053" max="2053" width="3.33203125" style="1" customWidth="1"/>
    <col min="2054" max="2054" width="3.44140625" style="1" customWidth="1"/>
    <col min="2055" max="2055" width="8.44140625" style="1" customWidth="1"/>
    <col min="2056" max="2056" width="11.33203125" style="1" customWidth="1"/>
    <col min="2057" max="2057" width="17.77734375" style="1" customWidth="1"/>
    <col min="2058" max="2058" width="10.88671875" style="1" customWidth="1"/>
    <col min="2059" max="2059" width="12.77734375" style="1" customWidth="1"/>
    <col min="2060" max="2060" width="9.77734375" style="1" customWidth="1"/>
    <col min="2061" max="2061" width="16.33203125" style="1" customWidth="1"/>
    <col min="2062" max="2062" width="4.21875" style="1" customWidth="1"/>
    <col min="2063" max="2063" width="3.33203125" style="1" customWidth="1"/>
    <col min="2064" max="2064" width="9.6640625" style="1" customWidth="1"/>
    <col min="2065" max="2065" width="11.44140625" style="1" customWidth="1"/>
    <col min="2066" max="2066" width="20.21875" style="1" customWidth="1"/>
    <col min="2067" max="2072" width="0" style="1" hidden="1" customWidth="1"/>
    <col min="2073" max="2304" width="8.88671875" style="1"/>
    <col min="2305" max="2305" width="10.88671875" style="1" customWidth="1"/>
    <col min="2306" max="2306" width="12.77734375" style="1" customWidth="1"/>
    <col min="2307" max="2307" width="9.77734375" style="1" customWidth="1"/>
    <col min="2308" max="2308" width="16" style="1" customWidth="1"/>
    <col min="2309" max="2309" width="3.33203125" style="1" customWidth="1"/>
    <col min="2310" max="2310" width="3.44140625" style="1" customWidth="1"/>
    <col min="2311" max="2311" width="8.44140625" style="1" customWidth="1"/>
    <col min="2312" max="2312" width="11.33203125" style="1" customWidth="1"/>
    <col min="2313" max="2313" width="17.77734375" style="1" customWidth="1"/>
    <col min="2314" max="2314" width="10.88671875" style="1" customWidth="1"/>
    <col min="2315" max="2315" width="12.77734375" style="1" customWidth="1"/>
    <col min="2316" max="2316" width="9.77734375" style="1" customWidth="1"/>
    <col min="2317" max="2317" width="16.33203125" style="1" customWidth="1"/>
    <col min="2318" max="2318" width="4.21875" style="1" customWidth="1"/>
    <col min="2319" max="2319" width="3.33203125" style="1" customWidth="1"/>
    <col min="2320" max="2320" width="9.6640625" style="1" customWidth="1"/>
    <col min="2321" max="2321" width="11.44140625" style="1" customWidth="1"/>
    <col min="2322" max="2322" width="20.21875" style="1" customWidth="1"/>
    <col min="2323" max="2328" width="0" style="1" hidden="1" customWidth="1"/>
    <col min="2329" max="2560" width="8.88671875" style="1"/>
    <col min="2561" max="2561" width="10.88671875" style="1" customWidth="1"/>
    <col min="2562" max="2562" width="12.77734375" style="1" customWidth="1"/>
    <col min="2563" max="2563" width="9.77734375" style="1" customWidth="1"/>
    <col min="2564" max="2564" width="16" style="1" customWidth="1"/>
    <col min="2565" max="2565" width="3.33203125" style="1" customWidth="1"/>
    <col min="2566" max="2566" width="3.44140625" style="1" customWidth="1"/>
    <col min="2567" max="2567" width="8.44140625" style="1" customWidth="1"/>
    <col min="2568" max="2568" width="11.33203125" style="1" customWidth="1"/>
    <col min="2569" max="2569" width="17.77734375" style="1" customWidth="1"/>
    <col min="2570" max="2570" width="10.88671875" style="1" customWidth="1"/>
    <col min="2571" max="2571" width="12.77734375" style="1" customWidth="1"/>
    <col min="2572" max="2572" width="9.77734375" style="1" customWidth="1"/>
    <col min="2573" max="2573" width="16.33203125" style="1" customWidth="1"/>
    <col min="2574" max="2574" width="4.21875" style="1" customWidth="1"/>
    <col min="2575" max="2575" width="3.33203125" style="1" customWidth="1"/>
    <col min="2576" max="2576" width="9.6640625" style="1" customWidth="1"/>
    <col min="2577" max="2577" width="11.44140625" style="1" customWidth="1"/>
    <col min="2578" max="2578" width="20.21875" style="1" customWidth="1"/>
    <col min="2579" max="2584" width="0" style="1" hidden="1" customWidth="1"/>
    <col min="2585" max="2816" width="8.88671875" style="1"/>
    <col min="2817" max="2817" width="10.88671875" style="1" customWidth="1"/>
    <col min="2818" max="2818" width="12.77734375" style="1" customWidth="1"/>
    <col min="2819" max="2819" width="9.77734375" style="1" customWidth="1"/>
    <col min="2820" max="2820" width="16" style="1" customWidth="1"/>
    <col min="2821" max="2821" width="3.33203125" style="1" customWidth="1"/>
    <col min="2822" max="2822" width="3.44140625" style="1" customWidth="1"/>
    <col min="2823" max="2823" width="8.44140625" style="1" customWidth="1"/>
    <col min="2824" max="2824" width="11.33203125" style="1" customWidth="1"/>
    <col min="2825" max="2825" width="17.77734375" style="1" customWidth="1"/>
    <col min="2826" max="2826" width="10.88671875" style="1" customWidth="1"/>
    <col min="2827" max="2827" width="12.77734375" style="1" customWidth="1"/>
    <col min="2828" max="2828" width="9.77734375" style="1" customWidth="1"/>
    <col min="2829" max="2829" width="16.33203125" style="1" customWidth="1"/>
    <col min="2830" max="2830" width="4.21875" style="1" customWidth="1"/>
    <col min="2831" max="2831" width="3.33203125" style="1" customWidth="1"/>
    <col min="2832" max="2832" width="9.6640625" style="1" customWidth="1"/>
    <col min="2833" max="2833" width="11.44140625" style="1" customWidth="1"/>
    <col min="2834" max="2834" width="20.21875" style="1" customWidth="1"/>
    <col min="2835" max="2840" width="0" style="1" hidden="1" customWidth="1"/>
    <col min="2841" max="3072" width="8.88671875" style="1"/>
    <col min="3073" max="3073" width="10.88671875" style="1" customWidth="1"/>
    <col min="3074" max="3074" width="12.77734375" style="1" customWidth="1"/>
    <col min="3075" max="3075" width="9.77734375" style="1" customWidth="1"/>
    <col min="3076" max="3076" width="16" style="1" customWidth="1"/>
    <col min="3077" max="3077" width="3.33203125" style="1" customWidth="1"/>
    <col min="3078" max="3078" width="3.44140625" style="1" customWidth="1"/>
    <col min="3079" max="3079" width="8.44140625" style="1" customWidth="1"/>
    <col min="3080" max="3080" width="11.33203125" style="1" customWidth="1"/>
    <col min="3081" max="3081" width="17.77734375" style="1" customWidth="1"/>
    <col min="3082" max="3082" width="10.88671875" style="1" customWidth="1"/>
    <col min="3083" max="3083" width="12.77734375" style="1" customWidth="1"/>
    <col min="3084" max="3084" width="9.77734375" style="1" customWidth="1"/>
    <col min="3085" max="3085" width="16.33203125" style="1" customWidth="1"/>
    <col min="3086" max="3086" width="4.21875" style="1" customWidth="1"/>
    <col min="3087" max="3087" width="3.33203125" style="1" customWidth="1"/>
    <col min="3088" max="3088" width="9.6640625" style="1" customWidth="1"/>
    <col min="3089" max="3089" width="11.44140625" style="1" customWidth="1"/>
    <col min="3090" max="3090" width="20.21875" style="1" customWidth="1"/>
    <col min="3091" max="3096" width="0" style="1" hidden="1" customWidth="1"/>
    <col min="3097" max="3328" width="8.88671875" style="1"/>
    <col min="3329" max="3329" width="10.88671875" style="1" customWidth="1"/>
    <col min="3330" max="3330" width="12.77734375" style="1" customWidth="1"/>
    <col min="3331" max="3331" width="9.77734375" style="1" customWidth="1"/>
    <col min="3332" max="3332" width="16" style="1" customWidth="1"/>
    <col min="3333" max="3333" width="3.33203125" style="1" customWidth="1"/>
    <col min="3334" max="3334" width="3.44140625" style="1" customWidth="1"/>
    <col min="3335" max="3335" width="8.44140625" style="1" customWidth="1"/>
    <col min="3336" max="3336" width="11.33203125" style="1" customWidth="1"/>
    <col min="3337" max="3337" width="17.77734375" style="1" customWidth="1"/>
    <col min="3338" max="3338" width="10.88671875" style="1" customWidth="1"/>
    <col min="3339" max="3339" width="12.77734375" style="1" customWidth="1"/>
    <col min="3340" max="3340" width="9.77734375" style="1" customWidth="1"/>
    <col min="3341" max="3341" width="16.33203125" style="1" customWidth="1"/>
    <col min="3342" max="3342" width="4.21875" style="1" customWidth="1"/>
    <col min="3343" max="3343" width="3.33203125" style="1" customWidth="1"/>
    <col min="3344" max="3344" width="9.6640625" style="1" customWidth="1"/>
    <col min="3345" max="3345" width="11.44140625" style="1" customWidth="1"/>
    <col min="3346" max="3346" width="20.21875" style="1" customWidth="1"/>
    <col min="3347" max="3352" width="0" style="1" hidden="1" customWidth="1"/>
    <col min="3353" max="3584" width="8.88671875" style="1"/>
    <col min="3585" max="3585" width="10.88671875" style="1" customWidth="1"/>
    <col min="3586" max="3586" width="12.77734375" style="1" customWidth="1"/>
    <col min="3587" max="3587" width="9.77734375" style="1" customWidth="1"/>
    <col min="3588" max="3588" width="16" style="1" customWidth="1"/>
    <col min="3589" max="3589" width="3.33203125" style="1" customWidth="1"/>
    <col min="3590" max="3590" width="3.44140625" style="1" customWidth="1"/>
    <col min="3591" max="3591" width="8.44140625" style="1" customWidth="1"/>
    <col min="3592" max="3592" width="11.33203125" style="1" customWidth="1"/>
    <col min="3593" max="3593" width="17.77734375" style="1" customWidth="1"/>
    <col min="3594" max="3594" width="10.88671875" style="1" customWidth="1"/>
    <col min="3595" max="3595" width="12.77734375" style="1" customWidth="1"/>
    <col min="3596" max="3596" width="9.77734375" style="1" customWidth="1"/>
    <col min="3597" max="3597" width="16.33203125" style="1" customWidth="1"/>
    <col min="3598" max="3598" width="4.21875" style="1" customWidth="1"/>
    <col min="3599" max="3599" width="3.33203125" style="1" customWidth="1"/>
    <col min="3600" max="3600" width="9.6640625" style="1" customWidth="1"/>
    <col min="3601" max="3601" width="11.44140625" style="1" customWidth="1"/>
    <col min="3602" max="3602" width="20.21875" style="1" customWidth="1"/>
    <col min="3603" max="3608" width="0" style="1" hidden="1" customWidth="1"/>
    <col min="3609" max="3840" width="8.88671875" style="1"/>
    <col min="3841" max="3841" width="10.88671875" style="1" customWidth="1"/>
    <col min="3842" max="3842" width="12.77734375" style="1" customWidth="1"/>
    <col min="3843" max="3843" width="9.77734375" style="1" customWidth="1"/>
    <col min="3844" max="3844" width="16" style="1" customWidth="1"/>
    <col min="3845" max="3845" width="3.33203125" style="1" customWidth="1"/>
    <col min="3846" max="3846" width="3.44140625" style="1" customWidth="1"/>
    <col min="3847" max="3847" width="8.44140625" style="1" customWidth="1"/>
    <col min="3848" max="3848" width="11.33203125" style="1" customWidth="1"/>
    <col min="3849" max="3849" width="17.77734375" style="1" customWidth="1"/>
    <col min="3850" max="3850" width="10.88671875" style="1" customWidth="1"/>
    <col min="3851" max="3851" width="12.77734375" style="1" customWidth="1"/>
    <col min="3852" max="3852" width="9.77734375" style="1" customWidth="1"/>
    <col min="3853" max="3853" width="16.33203125" style="1" customWidth="1"/>
    <col min="3854" max="3854" width="4.21875" style="1" customWidth="1"/>
    <col min="3855" max="3855" width="3.33203125" style="1" customWidth="1"/>
    <col min="3856" max="3856" width="9.6640625" style="1" customWidth="1"/>
    <col min="3857" max="3857" width="11.44140625" style="1" customWidth="1"/>
    <col min="3858" max="3858" width="20.21875" style="1" customWidth="1"/>
    <col min="3859" max="3864" width="0" style="1" hidden="1" customWidth="1"/>
    <col min="3865" max="4096" width="8.88671875" style="1"/>
    <col min="4097" max="4097" width="10.88671875" style="1" customWidth="1"/>
    <col min="4098" max="4098" width="12.77734375" style="1" customWidth="1"/>
    <col min="4099" max="4099" width="9.77734375" style="1" customWidth="1"/>
    <col min="4100" max="4100" width="16" style="1" customWidth="1"/>
    <col min="4101" max="4101" width="3.33203125" style="1" customWidth="1"/>
    <col min="4102" max="4102" width="3.44140625" style="1" customWidth="1"/>
    <col min="4103" max="4103" width="8.44140625" style="1" customWidth="1"/>
    <col min="4104" max="4104" width="11.33203125" style="1" customWidth="1"/>
    <col min="4105" max="4105" width="17.77734375" style="1" customWidth="1"/>
    <col min="4106" max="4106" width="10.88671875" style="1" customWidth="1"/>
    <col min="4107" max="4107" width="12.77734375" style="1" customWidth="1"/>
    <col min="4108" max="4108" width="9.77734375" style="1" customWidth="1"/>
    <col min="4109" max="4109" width="16.33203125" style="1" customWidth="1"/>
    <col min="4110" max="4110" width="4.21875" style="1" customWidth="1"/>
    <col min="4111" max="4111" width="3.33203125" style="1" customWidth="1"/>
    <col min="4112" max="4112" width="9.6640625" style="1" customWidth="1"/>
    <col min="4113" max="4113" width="11.44140625" style="1" customWidth="1"/>
    <col min="4114" max="4114" width="20.21875" style="1" customWidth="1"/>
    <col min="4115" max="4120" width="0" style="1" hidden="1" customWidth="1"/>
    <col min="4121" max="4352" width="8.88671875" style="1"/>
    <col min="4353" max="4353" width="10.88671875" style="1" customWidth="1"/>
    <col min="4354" max="4354" width="12.77734375" style="1" customWidth="1"/>
    <col min="4355" max="4355" width="9.77734375" style="1" customWidth="1"/>
    <col min="4356" max="4356" width="16" style="1" customWidth="1"/>
    <col min="4357" max="4357" width="3.33203125" style="1" customWidth="1"/>
    <col min="4358" max="4358" width="3.44140625" style="1" customWidth="1"/>
    <col min="4359" max="4359" width="8.44140625" style="1" customWidth="1"/>
    <col min="4360" max="4360" width="11.33203125" style="1" customWidth="1"/>
    <col min="4361" max="4361" width="17.77734375" style="1" customWidth="1"/>
    <col min="4362" max="4362" width="10.88671875" style="1" customWidth="1"/>
    <col min="4363" max="4363" width="12.77734375" style="1" customWidth="1"/>
    <col min="4364" max="4364" width="9.77734375" style="1" customWidth="1"/>
    <col min="4365" max="4365" width="16.33203125" style="1" customWidth="1"/>
    <col min="4366" max="4366" width="4.21875" style="1" customWidth="1"/>
    <col min="4367" max="4367" width="3.33203125" style="1" customWidth="1"/>
    <col min="4368" max="4368" width="9.6640625" style="1" customWidth="1"/>
    <col min="4369" max="4369" width="11.44140625" style="1" customWidth="1"/>
    <col min="4370" max="4370" width="20.21875" style="1" customWidth="1"/>
    <col min="4371" max="4376" width="0" style="1" hidden="1" customWidth="1"/>
    <col min="4377" max="4608" width="8.88671875" style="1"/>
    <col min="4609" max="4609" width="10.88671875" style="1" customWidth="1"/>
    <col min="4610" max="4610" width="12.77734375" style="1" customWidth="1"/>
    <col min="4611" max="4611" width="9.77734375" style="1" customWidth="1"/>
    <col min="4612" max="4612" width="16" style="1" customWidth="1"/>
    <col min="4613" max="4613" width="3.33203125" style="1" customWidth="1"/>
    <col min="4614" max="4614" width="3.44140625" style="1" customWidth="1"/>
    <col min="4615" max="4615" width="8.44140625" style="1" customWidth="1"/>
    <col min="4616" max="4616" width="11.33203125" style="1" customWidth="1"/>
    <col min="4617" max="4617" width="17.77734375" style="1" customWidth="1"/>
    <col min="4618" max="4618" width="10.88671875" style="1" customWidth="1"/>
    <col min="4619" max="4619" width="12.77734375" style="1" customWidth="1"/>
    <col min="4620" max="4620" width="9.77734375" style="1" customWidth="1"/>
    <col min="4621" max="4621" width="16.33203125" style="1" customWidth="1"/>
    <col min="4622" max="4622" width="4.21875" style="1" customWidth="1"/>
    <col min="4623" max="4623" width="3.33203125" style="1" customWidth="1"/>
    <col min="4624" max="4624" width="9.6640625" style="1" customWidth="1"/>
    <col min="4625" max="4625" width="11.44140625" style="1" customWidth="1"/>
    <col min="4626" max="4626" width="20.21875" style="1" customWidth="1"/>
    <col min="4627" max="4632" width="0" style="1" hidden="1" customWidth="1"/>
    <col min="4633" max="4864" width="8.88671875" style="1"/>
    <col min="4865" max="4865" width="10.88671875" style="1" customWidth="1"/>
    <col min="4866" max="4866" width="12.77734375" style="1" customWidth="1"/>
    <col min="4867" max="4867" width="9.77734375" style="1" customWidth="1"/>
    <col min="4868" max="4868" width="16" style="1" customWidth="1"/>
    <col min="4869" max="4869" width="3.33203125" style="1" customWidth="1"/>
    <col min="4870" max="4870" width="3.44140625" style="1" customWidth="1"/>
    <col min="4871" max="4871" width="8.44140625" style="1" customWidth="1"/>
    <col min="4872" max="4872" width="11.33203125" style="1" customWidth="1"/>
    <col min="4873" max="4873" width="17.77734375" style="1" customWidth="1"/>
    <col min="4874" max="4874" width="10.88671875" style="1" customWidth="1"/>
    <col min="4875" max="4875" width="12.77734375" style="1" customWidth="1"/>
    <col min="4876" max="4876" width="9.77734375" style="1" customWidth="1"/>
    <col min="4877" max="4877" width="16.33203125" style="1" customWidth="1"/>
    <col min="4878" max="4878" width="4.21875" style="1" customWidth="1"/>
    <col min="4879" max="4879" width="3.33203125" style="1" customWidth="1"/>
    <col min="4880" max="4880" width="9.6640625" style="1" customWidth="1"/>
    <col min="4881" max="4881" width="11.44140625" style="1" customWidth="1"/>
    <col min="4882" max="4882" width="20.21875" style="1" customWidth="1"/>
    <col min="4883" max="4888" width="0" style="1" hidden="1" customWidth="1"/>
    <col min="4889" max="5120" width="8.88671875" style="1"/>
    <col min="5121" max="5121" width="10.88671875" style="1" customWidth="1"/>
    <col min="5122" max="5122" width="12.77734375" style="1" customWidth="1"/>
    <col min="5123" max="5123" width="9.77734375" style="1" customWidth="1"/>
    <col min="5124" max="5124" width="16" style="1" customWidth="1"/>
    <col min="5125" max="5125" width="3.33203125" style="1" customWidth="1"/>
    <col min="5126" max="5126" width="3.44140625" style="1" customWidth="1"/>
    <col min="5127" max="5127" width="8.44140625" style="1" customWidth="1"/>
    <col min="5128" max="5128" width="11.33203125" style="1" customWidth="1"/>
    <col min="5129" max="5129" width="17.77734375" style="1" customWidth="1"/>
    <col min="5130" max="5130" width="10.88671875" style="1" customWidth="1"/>
    <col min="5131" max="5131" width="12.77734375" style="1" customWidth="1"/>
    <col min="5132" max="5132" width="9.77734375" style="1" customWidth="1"/>
    <col min="5133" max="5133" width="16.33203125" style="1" customWidth="1"/>
    <col min="5134" max="5134" width="4.21875" style="1" customWidth="1"/>
    <col min="5135" max="5135" width="3.33203125" style="1" customWidth="1"/>
    <col min="5136" max="5136" width="9.6640625" style="1" customWidth="1"/>
    <col min="5137" max="5137" width="11.44140625" style="1" customWidth="1"/>
    <col min="5138" max="5138" width="20.21875" style="1" customWidth="1"/>
    <col min="5139" max="5144" width="0" style="1" hidden="1" customWidth="1"/>
    <col min="5145" max="5376" width="8.88671875" style="1"/>
    <col min="5377" max="5377" width="10.88671875" style="1" customWidth="1"/>
    <col min="5378" max="5378" width="12.77734375" style="1" customWidth="1"/>
    <col min="5379" max="5379" width="9.77734375" style="1" customWidth="1"/>
    <col min="5380" max="5380" width="16" style="1" customWidth="1"/>
    <col min="5381" max="5381" width="3.33203125" style="1" customWidth="1"/>
    <col min="5382" max="5382" width="3.44140625" style="1" customWidth="1"/>
    <col min="5383" max="5383" width="8.44140625" style="1" customWidth="1"/>
    <col min="5384" max="5384" width="11.33203125" style="1" customWidth="1"/>
    <col min="5385" max="5385" width="17.77734375" style="1" customWidth="1"/>
    <col min="5386" max="5386" width="10.88671875" style="1" customWidth="1"/>
    <col min="5387" max="5387" width="12.77734375" style="1" customWidth="1"/>
    <col min="5388" max="5388" width="9.77734375" style="1" customWidth="1"/>
    <col min="5389" max="5389" width="16.33203125" style="1" customWidth="1"/>
    <col min="5390" max="5390" width="4.21875" style="1" customWidth="1"/>
    <col min="5391" max="5391" width="3.33203125" style="1" customWidth="1"/>
    <col min="5392" max="5392" width="9.6640625" style="1" customWidth="1"/>
    <col min="5393" max="5393" width="11.44140625" style="1" customWidth="1"/>
    <col min="5394" max="5394" width="20.21875" style="1" customWidth="1"/>
    <col min="5395" max="5400" width="0" style="1" hidden="1" customWidth="1"/>
    <col min="5401" max="5632" width="8.88671875" style="1"/>
    <col min="5633" max="5633" width="10.88671875" style="1" customWidth="1"/>
    <col min="5634" max="5634" width="12.77734375" style="1" customWidth="1"/>
    <col min="5635" max="5635" width="9.77734375" style="1" customWidth="1"/>
    <col min="5636" max="5636" width="16" style="1" customWidth="1"/>
    <col min="5637" max="5637" width="3.33203125" style="1" customWidth="1"/>
    <col min="5638" max="5638" width="3.44140625" style="1" customWidth="1"/>
    <col min="5639" max="5639" width="8.44140625" style="1" customWidth="1"/>
    <col min="5640" max="5640" width="11.33203125" style="1" customWidth="1"/>
    <col min="5641" max="5641" width="17.77734375" style="1" customWidth="1"/>
    <col min="5642" max="5642" width="10.88671875" style="1" customWidth="1"/>
    <col min="5643" max="5643" width="12.77734375" style="1" customWidth="1"/>
    <col min="5644" max="5644" width="9.77734375" style="1" customWidth="1"/>
    <col min="5645" max="5645" width="16.33203125" style="1" customWidth="1"/>
    <col min="5646" max="5646" width="4.21875" style="1" customWidth="1"/>
    <col min="5647" max="5647" width="3.33203125" style="1" customWidth="1"/>
    <col min="5648" max="5648" width="9.6640625" style="1" customWidth="1"/>
    <col min="5649" max="5649" width="11.44140625" style="1" customWidth="1"/>
    <col min="5650" max="5650" width="20.21875" style="1" customWidth="1"/>
    <col min="5651" max="5656" width="0" style="1" hidden="1" customWidth="1"/>
    <col min="5657" max="5888" width="8.88671875" style="1"/>
    <col min="5889" max="5889" width="10.88671875" style="1" customWidth="1"/>
    <col min="5890" max="5890" width="12.77734375" style="1" customWidth="1"/>
    <col min="5891" max="5891" width="9.77734375" style="1" customWidth="1"/>
    <col min="5892" max="5892" width="16" style="1" customWidth="1"/>
    <col min="5893" max="5893" width="3.33203125" style="1" customWidth="1"/>
    <col min="5894" max="5894" width="3.44140625" style="1" customWidth="1"/>
    <col min="5895" max="5895" width="8.44140625" style="1" customWidth="1"/>
    <col min="5896" max="5896" width="11.33203125" style="1" customWidth="1"/>
    <col min="5897" max="5897" width="17.77734375" style="1" customWidth="1"/>
    <col min="5898" max="5898" width="10.88671875" style="1" customWidth="1"/>
    <col min="5899" max="5899" width="12.77734375" style="1" customWidth="1"/>
    <col min="5900" max="5900" width="9.77734375" style="1" customWidth="1"/>
    <col min="5901" max="5901" width="16.33203125" style="1" customWidth="1"/>
    <col min="5902" max="5902" width="4.21875" style="1" customWidth="1"/>
    <col min="5903" max="5903" width="3.33203125" style="1" customWidth="1"/>
    <col min="5904" max="5904" width="9.6640625" style="1" customWidth="1"/>
    <col min="5905" max="5905" width="11.44140625" style="1" customWidth="1"/>
    <col min="5906" max="5906" width="20.21875" style="1" customWidth="1"/>
    <col min="5907" max="5912" width="0" style="1" hidden="1" customWidth="1"/>
    <col min="5913" max="6144" width="8.88671875" style="1"/>
    <col min="6145" max="6145" width="10.88671875" style="1" customWidth="1"/>
    <col min="6146" max="6146" width="12.77734375" style="1" customWidth="1"/>
    <col min="6147" max="6147" width="9.77734375" style="1" customWidth="1"/>
    <col min="6148" max="6148" width="16" style="1" customWidth="1"/>
    <col min="6149" max="6149" width="3.33203125" style="1" customWidth="1"/>
    <col min="6150" max="6150" width="3.44140625" style="1" customWidth="1"/>
    <col min="6151" max="6151" width="8.44140625" style="1" customWidth="1"/>
    <col min="6152" max="6152" width="11.33203125" style="1" customWidth="1"/>
    <col min="6153" max="6153" width="17.77734375" style="1" customWidth="1"/>
    <col min="6154" max="6154" width="10.88671875" style="1" customWidth="1"/>
    <col min="6155" max="6155" width="12.77734375" style="1" customWidth="1"/>
    <col min="6156" max="6156" width="9.77734375" style="1" customWidth="1"/>
    <col min="6157" max="6157" width="16.33203125" style="1" customWidth="1"/>
    <col min="6158" max="6158" width="4.21875" style="1" customWidth="1"/>
    <col min="6159" max="6159" width="3.33203125" style="1" customWidth="1"/>
    <col min="6160" max="6160" width="9.6640625" style="1" customWidth="1"/>
    <col min="6161" max="6161" width="11.44140625" style="1" customWidth="1"/>
    <col min="6162" max="6162" width="20.21875" style="1" customWidth="1"/>
    <col min="6163" max="6168" width="0" style="1" hidden="1" customWidth="1"/>
    <col min="6169" max="6400" width="8.88671875" style="1"/>
    <col min="6401" max="6401" width="10.88671875" style="1" customWidth="1"/>
    <col min="6402" max="6402" width="12.77734375" style="1" customWidth="1"/>
    <col min="6403" max="6403" width="9.77734375" style="1" customWidth="1"/>
    <col min="6404" max="6404" width="16" style="1" customWidth="1"/>
    <col min="6405" max="6405" width="3.33203125" style="1" customWidth="1"/>
    <col min="6406" max="6406" width="3.44140625" style="1" customWidth="1"/>
    <col min="6407" max="6407" width="8.44140625" style="1" customWidth="1"/>
    <col min="6408" max="6408" width="11.33203125" style="1" customWidth="1"/>
    <col min="6409" max="6409" width="17.77734375" style="1" customWidth="1"/>
    <col min="6410" max="6410" width="10.88671875" style="1" customWidth="1"/>
    <col min="6411" max="6411" width="12.77734375" style="1" customWidth="1"/>
    <col min="6412" max="6412" width="9.77734375" style="1" customWidth="1"/>
    <col min="6413" max="6413" width="16.33203125" style="1" customWidth="1"/>
    <col min="6414" max="6414" width="4.21875" style="1" customWidth="1"/>
    <col min="6415" max="6415" width="3.33203125" style="1" customWidth="1"/>
    <col min="6416" max="6416" width="9.6640625" style="1" customWidth="1"/>
    <col min="6417" max="6417" width="11.44140625" style="1" customWidth="1"/>
    <col min="6418" max="6418" width="20.21875" style="1" customWidth="1"/>
    <col min="6419" max="6424" width="0" style="1" hidden="1" customWidth="1"/>
    <col min="6425" max="6656" width="8.88671875" style="1"/>
    <col min="6657" max="6657" width="10.88671875" style="1" customWidth="1"/>
    <col min="6658" max="6658" width="12.77734375" style="1" customWidth="1"/>
    <col min="6659" max="6659" width="9.77734375" style="1" customWidth="1"/>
    <col min="6660" max="6660" width="16" style="1" customWidth="1"/>
    <col min="6661" max="6661" width="3.33203125" style="1" customWidth="1"/>
    <col min="6662" max="6662" width="3.44140625" style="1" customWidth="1"/>
    <col min="6663" max="6663" width="8.44140625" style="1" customWidth="1"/>
    <col min="6664" max="6664" width="11.33203125" style="1" customWidth="1"/>
    <col min="6665" max="6665" width="17.77734375" style="1" customWidth="1"/>
    <col min="6666" max="6666" width="10.88671875" style="1" customWidth="1"/>
    <col min="6667" max="6667" width="12.77734375" style="1" customWidth="1"/>
    <col min="6668" max="6668" width="9.77734375" style="1" customWidth="1"/>
    <col min="6669" max="6669" width="16.33203125" style="1" customWidth="1"/>
    <col min="6670" max="6670" width="4.21875" style="1" customWidth="1"/>
    <col min="6671" max="6671" width="3.33203125" style="1" customWidth="1"/>
    <col min="6672" max="6672" width="9.6640625" style="1" customWidth="1"/>
    <col min="6673" max="6673" width="11.44140625" style="1" customWidth="1"/>
    <col min="6674" max="6674" width="20.21875" style="1" customWidth="1"/>
    <col min="6675" max="6680" width="0" style="1" hidden="1" customWidth="1"/>
    <col min="6681" max="6912" width="8.88671875" style="1"/>
    <col min="6913" max="6913" width="10.88671875" style="1" customWidth="1"/>
    <col min="6914" max="6914" width="12.77734375" style="1" customWidth="1"/>
    <col min="6915" max="6915" width="9.77734375" style="1" customWidth="1"/>
    <col min="6916" max="6916" width="16" style="1" customWidth="1"/>
    <col min="6917" max="6917" width="3.33203125" style="1" customWidth="1"/>
    <col min="6918" max="6918" width="3.44140625" style="1" customWidth="1"/>
    <col min="6919" max="6919" width="8.44140625" style="1" customWidth="1"/>
    <col min="6920" max="6920" width="11.33203125" style="1" customWidth="1"/>
    <col min="6921" max="6921" width="17.77734375" style="1" customWidth="1"/>
    <col min="6922" max="6922" width="10.88671875" style="1" customWidth="1"/>
    <col min="6923" max="6923" width="12.77734375" style="1" customWidth="1"/>
    <col min="6924" max="6924" width="9.77734375" style="1" customWidth="1"/>
    <col min="6925" max="6925" width="16.33203125" style="1" customWidth="1"/>
    <col min="6926" max="6926" width="4.21875" style="1" customWidth="1"/>
    <col min="6927" max="6927" width="3.33203125" style="1" customWidth="1"/>
    <col min="6928" max="6928" width="9.6640625" style="1" customWidth="1"/>
    <col min="6929" max="6929" width="11.44140625" style="1" customWidth="1"/>
    <col min="6930" max="6930" width="20.21875" style="1" customWidth="1"/>
    <col min="6931" max="6936" width="0" style="1" hidden="1" customWidth="1"/>
    <col min="6937" max="7168" width="8.88671875" style="1"/>
    <col min="7169" max="7169" width="10.88671875" style="1" customWidth="1"/>
    <col min="7170" max="7170" width="12.77734375" style="1" customWidth="1"/>
    <col min="7171" max="7171" width="9.77734375" style="1" customWidth="1"/>
    <col min="7172" max="7172" width="16" style="1" customWidth="1"/>
    <col min="7173" max="7173" width="3.33203125" style="1" customWidth="1"/>
    <col min="7174" max="7174" width="3.44140625" style="1" customWidth="1"/>
    <col min="7175" max="7175" width="8.44140625" style="1" customWidth="1"/>
    <col min="7176" max="7176" width="11.33203125" style="1" customWidth="1"/>
    <col min="7177" max="7177" width="17.77734375" style="1" customWidth="1"/>
    <col min="7178" max="7178" width="10.88671875" style="1" customWidth="1"/>
    <col min="7179" max="7179" width="12.77734375" style="1" customWidth="1"/>
    <col min="7180" max="7180" width="9.77734375" style="1" customWidth="1"/>
    <col min="7181" max="7181" width="16.33203125" style="1" customWidth="1"/>
    <col min="7182" max="7182" width="4.21875" style="1" customWidth="1"/>
    <col min="7183" max="7183" width="3.33203125" style="1" customWidth="1"/>
    <col min="7184" max="7184" width="9.6640625" style="1" customWidth="1"/>
    <col min="7185" max="7185" width="11.44140625" style="1" customWidth="1"/>
    <col min="7186" max="7186" width="20.21875" style="1" customWidth="1"/>
    <col min="7187" max="7192" width="0" style="1" hidden="1" customWidth="1"/>
    <col min="7193" max="7424" width="8.88671875" style="1"/>
    <col min="7425" max="7425" width="10.88671875" style="1" customWidth="1"/>
    <col min="7426" max="7426" width="12.77734375" style="1" customWidth="1"/>
    <col min="7427" max="7427" width="9.77734375" style="1" customWidth="1"/>
    <col min="7428" max="7428" width="16" style="1" customWidth="1"/>
    <col min="7429" max="7429" width="3.33203125" style="1" customWidth="1"/>
    <col min="7430" max="7430" width="3.44140625" style="1" customWidth="1"/>
    <col min="7431" max="7431" width="8.44140625" style="1" customWidth="1"/>
    <col min="7432" max="7432" width="11.33203125" style="1" customWidth="1"/>
    <col min="7433" max="7433" width="17.77734375" style="1" customWidth="1"/>
    <col min="7434" max="7434" width="10.88671875" style="1" customWidth="1"/>
    <col min="7435" max="7435" width="12.77734375" style="1" customWidth="1"/>
    <col min="7436" max="7436" width="9.77734375" style="1" customWidth="1"/>
    <col min="7437" max="7437" width="16.33203125" style="1" customWidth="1"/>
    <col min="7438" max="7438" width="4.21875" style="1" customWidth="1"/>
    <col min="7439" max="7439" width="3.33203125" style="1" customWidth="1"/>
    <col min="7440" max="7440" width="9.6640625" style="1" customWidth="1"/>
    <col min="7441" max="7441" width="11.44140625" style="1" customWidth="1"/>
    <col min="7442" max="7442" width="20.21875" style="1" customWidth="1"/>
    <col min="7443" max="7448" width="0" style="1" hidden="1" customWidth="1"/>
    <col min="7449" max="7680" width="8.88671875" style="1"/>
    <col min="7681" max="7681" width="10.88671875" style="1" customWidth="1"/>
    <col min="7682" max="7682" width="12.77734375" style="1" customWidth="1"/>
    <col min="7683" max="7683" width="9.77734375" style="1" customWidth="1"/>
    <col min="7684" max="7684" width="16" style="1" customWidth="1"/>
    <col min="7685" max="7685" width="3.33203125" style="1" customWidth="1"/>
    <col min="7686" max="7686" width="3.44140625" style="1" customWidth="1"/>
    <col min="7687" max="7687" width="8.44140625" style="1" customWidth="1"/>
    <col min="7688" max="7688" width="11.33203125" style="1" customWidth="1"/>
    <col min="7689" max="7689" width="17.77734375" style="1" customWidth="1"/>
    <col min="7690" max="7690" width="10.88671875" style="1" customWidth="1"/>
    <col min="7691" max="7691" width="12.77734375" style="1" customWidth="1"/>
    <col min="7692" max="7692" width="9.77734375" style="1" customWidth="1"/>
    <col min="7693" max="7693" width="16.33203125" style="1" customWidth="1"/>
    <col min="7694" max="7694" width="4.21875" style="1" customWidth="1"/>
    <col min="7695" max="7695" width="3.33203125" style="1" customWidth="1"/>
    <col min="7696" max="7696" width="9.6640625" style="1" customWidth="1"/>
    <col min="7697" max="7697" width="11.44140625" style="1" customWidth="1"/>
    <col min="7698" max="7698" width="20.21875" style="1" customWidth="1"/>
    <col min="7699" max="7704" width="0" style="1" hidden="1" customWidth="1"/>
    <col min="7705" max="7936" width="8.88671875" style="1"/>
    <col min="7937" max="7937" width="10.88671875" style="1" customWidth="1"/>
    <col min="7938" max="7938" width="12.77734375" style="1" customWidth="1"/>
    <col min="7939" max="7939" width="9.77734375" style="1" customWidth="1"/>
    <col min="7940" max="7940" width="16" style="1" customWidth="1"/>
    <col min="7941" max="7941" width="3.33203125" style="1" customWidth="1"/>
    <col min="7942" max="7942" width="3.44140625" style="1" customWidth="1"/>
    <col min="7943" max="7943" width="8.44140625" style="1" customWidth="1"/>
    <col min="7944" max="7944" width="11.33203125" style="1" customWidth="1"/>
    <col min="7945" max="7945" width="17.77734375" style="1" customWidth="1"/>
    <col min="7946" max="7946" width="10.88671875" style="1" customWidth="1"/>
    <col min="7947" max="7947" width="12.77734375" style="1" customWidth="1"/>
    <col min="7948" max="7948" width="9.77734375" style="1" customWidth="1"/>
    <col min="7949" max="7949" width="16.33203125" style="1" customWidth="1"/>
    <col min="7950" max="7950" width="4.21875" style="1" customWidth="1"/>
    <col min="7951" max="7951" width="3.33203125" style="1" customWidth="1"/>
    <col min="7952" max="7952" width="9.6640625" style="1" customWidth="1"/>
    <col min="7953" max="7953" width="11.44140625" style="1" customWidth="1"/>
    <col min="7954" max="7954" width="20.21875" style="1" customWidth="1"/>
    <col min="7955" max="7960" width="0" style="1" hidden="1" customWidth="1"/>
    <col min="7961" max="8192" width="8.88671875" style="1"/>
    <col min="8193" max="8193" width="10.88671875" style="1" customWidth="1"/>
    <col min="8194" max="8194" width="12.77734375" style="1" customWidth="1"/>
    <col min="8195" max="8195" width="9.77734375" style="1" customWidth="1"/>
    <col min="8196" max="8196" width="16" style="1" customWidth="1"/>
    <col min="8197" max="8197" width="3.33203125" style="1" customWidth="1"/>
    <col min="8198" max="8198" width="3.44140625" style="1" customWidth="1"/>
    <col min="8199" max="8199" width="8.44140625" style="1" customWidth="1"/>
    <col min="8200" max="8200" width="11.33203125" style="1" customWidth="1"/>
    <col min="8201" max="8201" width="17.77734375" style="1" customWidth="1"/>
    <col min="8202" max="8202" width="10.88671875" style="1" customWidth="1"/>
    <col min="8203" max="8203" width="12.77734375" style="1" customWidth="1"/>
    <col min="8204" max="8204" width="9.77734375" style="1" customWidth="1"/>
    <col min="8205" max="8205" width="16.33203125" style="1" customWidth="1"/>
    <col min="8206" max="8206" width="4.21875" style="1" customWidth="1"/>
    <col min="8207" max="8207" width="3.33203125" style="1" customWidth="1"/>
    <col min="8208" max="8208" width="9.6640625" style="1" customWidth="1"/>
    <col min="8209" max="8209" width="11.44140625" style="1" customWidth="1"/>
    <col min="8210" max="8210" width="20.21875" style="1" customWidth="1"/>
    <col min="8211" max="8216" width="0" style="1" hidden="1" customWidth="1"/>
    <col min="8217" max="8448" width="8.88671875" style="1"/>
    <col min="8449" max="8449" width="10.88671875" style="1" customWidth="1"/>
    <col min="8450" max="8450" width="12.77734375" style="1" customWidth="1"/>
    <col min="8451" max="8451" width="9.77734375" style="1" customWidth="1"/>
    <col min="8452" max="8452" width="16" style="1" customWidth="1"/>
    <col min="8453" max="8453" width="3.33203125" style="1" customWidth="1"/>
    <col min="8454" max="8454" width="3.44140625" style="1" customWidth="1"/>
    <col min="8455" max="8455" width="8.44140625" style="1" customWidth="1"/>
    <col min="8456" max="8456" width="11.33203125" style="1" customWidth="1"/>
    <col min="8457" max="8457" width="17.77734375" style="1" customWidth="1"/>
    <col min="8458" max="8458" width="10.88671875" style="1" customWidth="1"/>
    <col min="8459" max="8459" width="12.77734375" style="1" customWidth="1"/>
    <col min="8460" max="8460" width="9.77734375" style="1" customWidth="1"/>
    <col min="8461" max="8461" width="16.33203125" style="1" customWidth="1"/>
    <col min="8462" max="8462" width="4.21875" style="1" customWidth="1"/>
    <col min="8463" max="8463" width="3.33203125" style="1" customWidth="1"/>
    <col min="8464" max="8464" width="9.6640625" style="1" customWidth="1"/>
    <col min="8465" max="8465" width="11.44140625" style="1" customWidth="1"/>
    <col min="8466" max="8466" width="20.21875" style="1" customWidth="1"/>
    <col min="8467" max="8472" width="0" style="1" hidden="1" customWidth="1"/>
    <col min="8473" max="8704" width="8.88671875" style="1"/>
    <col min="8705" max="8705" width="10.88671875" style="1" customWidth="1"/>
    <col min="8706" max="8706" width="12.77734375" style="1" customWidth="1"/>
    <col min="8707" max="8707" width="9.77734375" style="1" customWidth="1"/>
    <col min="8708" max="8708" width="16" style="1" customWidth="1"/>
    <col min="8709" max="8709" width="3.33203125" style="1" customWidth="1"/>
    <col min="8710" max="8710" width="3.44140625" style="1" customWidth="1"/>
    <col min="8711" max="8711" width="8.44140625" style="1" customWidth="1"/>
    <col min="8712" max="8712" width="11.33203125" style="1" customWidth="1"/>
    <col min="8713" max="8713" width="17.77734375" style="1" customWidth="1"/>
    <col min="8714" max="8714" width="10.88671875" style="1" customWidth="1"/>
    <col min="8715" max="8715" width="12.77734375" style="1" customWidth="1"/>
    <col min="8716" max="8716" width="9.77734375" style="1" customWidth="1"/>
    <col min="8717" max="8717" width="16.33203125" style="1" customWidth="1"/>
    <col min="8718" max="8718" width="4.21875" style="1" customWidth="1"/>
    <col min="8719" max="8719" width="3.33203125" style="1" customWidth="1"/>
    <col min="8720" max="8720" width="9.6640625" style="1" customWidth="1"/>
    <col min="8721" max="8721" width="11.44140625" style="1" customWidth="1"/>
    <col min="8722" max="8722" width="20.21875" style="1" customWidth="1"/>
    <col min="8723" max="8728" width="0" style="1" hidden="1" customWidth="1"/>
    <col min="8729" max="8960" width="8.88671875" style="1"/>
    <col min="8961" max="8961" width="10.88671875" style="1" customWidth="1"/>
    <col min="8962" max="8962" width="12.77734375" style="1" customWidth="1"/>
    <col min="8963" max="8963" width="9.77734375" style="1" customWidth="1"/>
    <col min="8964" max="8964" width="16" style="1" customWidth="1"/>
    <col min="8965" max="8965" width="3.33203125" style="1" customWidth="1"/>
    <col min="8966" max="8966" width="3.44140625" style="1" customWidth="1"/>
    <col min="8967" max="8967" width="8.44140625" style="1" customWidth="1"/>
    <col min="8968" max="8968" width="11.33203125" style="1" customWidth="1"/>
    <col min="8969" max="8969" width="17.77734375" style="1" customWidth="1"/>
    <col min="8970" max="8970" width="10.88671875" style="1" customWidth="1"/>
    <col min="8971" max="8971" width="12.77734375" style="1" customWidth="1"/>
    <col min="8972" max="8972" width="9.77734375" style="1" customWidth="1"/>
    <col min="8973" max="8973" width="16.33203125" style="1" customWidth="1"/>
    <col min="8974" max="8974" width="4.21875" style="1" customWidth="1"/>
    <col min="8975" max="8975" width="3.33203125" style="1" customWidth="1"/>
    <col min="8976" max="8976" width="9.6640625" style="1" customWidth="1"/>
    <col min="8977" max="8977" width="11.44140625" style="1" customWidth="1"/>
    <col min="8978" max="8978" width="20.21875" style="1" customWidth="1"/>
    <col min="8979" max="8984" width="0" style="1" hidden="1" customWidth="1"/>
    <col min="8985" max="9216" width="8.88671875" style="1"/>
    <col min="9217" max="9217" width="10.88671875" style="1" customWidth="1"/>
    <col min="9218" max="9218" width="12.77734375" style="1" customWidth="1"/>
    <col min="9219" max="9219" width="9.77734375" style="1" customWidth="1"/>
    <col min="9220" max="9220" width="16" style="1" customWidth="1"/>
    <col min="9221" max="9221" width="3.33203125" style="1" customWidth="1"/>
    <col min="9222" max="9222" width="3.44140625" style="1" customWidth="1"/>
    <col min="9223" max="9223" width="8.44140625" style="1" customWidth="1"/>
    <col min="9224" max="9224" width="11.33203125" style="1" customWidth="1"/>
    <col min="9225" max="9225" width="17.77734375" style="1" customWidth="1"/>
    <col min="9226" max="9226" width="10.88671875" style="1" customWidth="1"/>
    <col min="9227" max="9227" width="12.77734375" style="1" customWidth="1"/>
    <col min="9228" max="9228" width="9.77734375" style="1" customWidth="1"/>
    <col min="9229" max="9229" width="16.33203125" style="1" customWidth="1"/>
    <col min="9230" max="9230" width="4.21875" style="1" customWidth="1"/>
    <col min="9231" max="9231" width="3.33203125" style="1" customWidth="1"/>
    <col min="9232" max="9232" width="9.6640625" style="1" customWidth="1"/>
    <col min="9233" max="9233" width="11.44140625" style="1" customWidth="1"/>
    <col min="9234" max="9234" width="20.21875" style="1" customWidth="1"/>
    <col min="9235" max="9240" width="0" style="1" hidden="1" customWidth="1"/>
    <col min="9241" max="9472" width="8.88671875" style="1"/>
    <col min="9473" max="9473" width="10.88671875" style="1" customWidth="1"/>
    <col min="9474" max="9474" width="12.77734375" style="1" customWidth="1"/>
    <col min="9475" max="9475" width="9.77734375" style="1" customWidth="1"/>
    <col min="9476" max="9476" width="16" style="1" customWidth="1"/>
    <col min="9477" max="9477" width="3.33203125" style="1" customWidth="1"/>
    <col min="9478" max="9478" width="3.44140625" style="1" customWidth="1"/>
    <col min="9479" max="9479" width="8.44140625" style="1" customWidth="1"/>
    <col min="9480" max="9480" width="11.33203125" style="1" customWidth="1"/>
    <col min="9481" max="9481" width="17.77734375" style="1" customWidth="1"/>
    <col min="9482" max="9482" width="10.88671875" style="1" customWidth="1"/>
    <col min="9483" max="9483" width="12.77734375" style="1" customWidth="1"/>
    <col min="9484" max="9484" width="9.77734375" style="1" customWidth="1"/>
    <col min="9485" max="9485" width="16.33203125" style="1" customWidth="1"/>
    <col min="9486" max="9486" width="4.21875" style="1" customWidth="1"/>
    <col min="9487" max="9487" width="3.33203125" style="1" customWidth="1"/>
    <col min="9488" max="9488" width="9.6640625" style="1" customWidth="1"/>
    <col min="9489" max="9489" width="11.44140625" style="1" customWidth="1"/>
    <col min="9490" max="9490" width="20.21875" style="1" customWidth="1"/>
    <col min="9491" max="9496" width="0" style="1" hidden="1" customWidth="1"/>
    <col min="9497" max="9728" width="8.88671875" style="1"/>
    <col min="9729" max="9729" width="10.88671875" style="1" customWidth="1"/>
    <col min="9730" max="9730" width="12.77734375" style="1" customWidth="1"/>
    <col min="9731" max="9731" width="9.77734375" style="1" customWidth="1"/>
    <col min="9732" max="9732" width="16" style="1" customWidth="1"/>
    <col min="9733" max="9733" width="3.33203125" style="1" customWidth="1"/>
    <col min="9734" max="9734" width="3.44140625" style="1" customWidth="1"/>
    <col min="9735" max="9735" width="8.44140625" style="1" customWidth="1"/>
    <col min="9736" max="9736" width="11.33203125" style="1" customWidth="1"/>
    <col min="9737" max="9737" width="17.77734375" style="1" customWidth="1"/>
    <col min="9738" max="9738" width="10.88671875" style="1" customWidth="1"/>
    <col min="9739" max="9739" width="12.77734375" style="1" customWidth="1"/>
    <col min="9740" max="9740" width="9.77734375" style="1" customWidth="1"/>
    <col min="9741" max="9741" width="16.33203125" style="1" customWidth="1"/>
    <col min="9742" max="9742" width="4.21875" style="1" customWidth="1"/>
    <col min="9743" max="9743" width="3.33203125" style="1" customWidth="1"/>
    <col min="9744" max="9744" width="9.6640625" style="1" customWidth="1"/>
    <col min="9745" max="9745" width="11.44140625" style="1" customWidth="1"/>
    <col min="9746" max="9746" width="20.21875" style="1" customWidth="1"/>
    <col min="9747" max="9752" width="0" style="1" hidden="1" customWidth="1"/>
    <col min="9753" max="9984" width="8.88671875" style="1"/>
    <col min="9985" max="9985" width="10.88671875" style="1" customWidth="1"/>
    <col min="9986" max="9986" width="12.77734375" style="1" customWidth="1"/>
    <col min="9987" max="9987" width="9.77734375" style="1" customWidth="1"/>
    <col min="9988" max="9988" width="16" style="1" customWidth="1"/>
    <col min="9989" max="9989" width="3.33203125" style="1" customWidth="1"/>
    <col min="9990" max="9990" width="3.44140625" style="1" customWidth="1"/>
    <col min="9991" max="9991" width="8.44140625" style="1" customWidth="1"/>
    <col min="9992" max="9992" width="11.33203125" style="1" customWidth="1"/>
    <col min="9993" max="9993" width="17.77734375" style="1" customWidth="1"/>
    <col min="9994" max="9994" width="10.88671875" style="1" customWidth="1"/>
    <col min="9995" max="9995" width="12.77734375" style="1" customWidth="1"/>
    <col min="9996" max="9996" width="9.77734375" style="1" customWidth="1"/>
    <col min="9997" max="9997" width="16.33203125" style="1" customWidth="1"/>
    <col min="9998" max="9998" width="4.21875" style="1" customWidth="1"/>
    <col min="9999" max="9999" width="3.33203125" style="1" customWidth="1"/>
    <col min="10000" max="10000" width="9.6640625" style="1" customWidth="1"/>
    <col min="10001" max="10001" width="11.44140625" style="1" customWidth="1"/>
    <col min="10002" max="10002" width="20.21875" style="1" customWidth="1"/>
    <col min="10003" max="10008" width="0" style="1" hidden="1" customWidth="1"/>
    <col min="10009" max="10240" width="8.88671875" style="1"/>
    <col min="10241" max="10241" width="10.88671875" style="1" customWidth="1"/>
    <col min="10242" max="10242" width="12.77734375" style="1" customWidth="1"/>
    <col min="10243" max="10243" width="9.77734375" style="1" customWidth="1"/>
    <col min="10244" max="10244" width="16" style="1" customWidth="1"/>
    <col min="10245" max="10245" width="3.33203125" style="1" customWidth="1"/>
    <col min="10246" max="10246" width="3.44140625" style="1" customWidth="1"/>
    <col min="10247" max="10247" width="8.44140625" style="1" customWidth="1"/>
    <col min="10248" max="10248" width="11.33203125" style="1" customWidth="1"/>
    <col min="10249" max="10249" width="17.77734375" style="1" customWidth="1"/>
    <col min="10250" max="10250" width="10.88671875" style="1" customWidth="1"/>
    <col min="10251" max="10251" width="12.77734375" style="1" customWidth="1"/>
    <col min="10252" max="10252" width="9.77734375" style="1" customWidth="1"/>
    <col min="10253" max="10253" width="16.33203125" style="1" customWidth="1"/>
    <col min="10254" max="10254" width="4.21875" style="1" customWidth="1"/>
    <col min="10255" max="10255" width="3.33203125" style="1" customWidth="1"/>
    <col min="10256" max="10256" width="9.6640625" style="1" customWidth="1"/>
    <col min="10257" max="10257" width="11.44140625" style="1" customWidth="1"/>
    <col min="10258" max="10258" width="20.21875" style="1" customWidth="1"/>
    <col min="10259" max="10264" width="0" style="1" hidden="1" customWidth="1"/>
    <col min="10265" max="10496" width="8.88671875" style="1"/>
    <col min="10497" max="10497" width="10.88671875" style="1" customWidth="1"/>
    <col min="10498" max="10498" width="12.77734375" style="1" customWidth="1"/>
    <col min="10499" max="10499" width="9.77734375" style="1" customWidth="1"/>
    <col min="10500" max="10500" width="16" style="1" customWidth="1"/>
    <col min="10501" max="10501" width="3.33203125" style="1" customWidth="1"/>
    <col min="10502" max="10502" width="3.44140625" style="1" customWidth="1"/>
    <col min="10503" max="10503" width="8.44140625" style="1" customWidth="1"/>
    <col min="10504" max="10504" width="11.33203125" style="1" customWidth="1"/>
    <col min="10505" max="10505" width="17.77734375" style="1" customWidth="1"/>
    <col min="10506" max="10506" width="10.88671875" style="1" customWidth="1"/>
    <col min="10507" max="10507" width="12.77734375" style="1" customWidth="1"/>
    <col min="10508" max="10508" width="9.77734375" style="1" customWidth="1"/>
    <col min="10509" max="10509" width="16.33203125" style="1" customWidth="1"/>
    <col min="10510" max="10510" width="4.21875" style="1" customWidth="1"/>
    <col min="10511" max="10511" width="3.33203125" style="1" customWidth="1"/>
    <col min="10512" max="10512" width="9.6640625" style="1" customWidth="1"/>
    <col min="10513" max="10513" width="11.44140625" style="1" customWidth="1"/>
    <col min="10514" max="10514" width="20.21875" style="1" customWidth="1"/>
    <col min="10515" max="10520" width="0" style="1" hidden="1" customWidth="1"/>
    <col min="10521" max="10752" width="8.88671875" style="1"/>
    <col min="10753" max="10753" width="10.88671875" style="1" customWidth="1"/>
    <col min="10754" max="10754" width="12.77734375" style="1" customWidth="1"/>
    <col min="10755" max="10755" width="9.77734375" style="1" customWidth="1"/>
    <col min="10756" max="10756" width="16" style="1" customWidth="1"/>
    <col min="10757" max="10757" width="3.33203125" style="1" customWidth="1"/>
    <col min="10758" max="10758" width="3.44140625" style="1" customWidth="1"/>
    <col min="10759" max="10759" width="8.44140625" style="1" customWidth="1"/>
    <col min="10760" max="10760" width="11.33203125" style="1" customWidth="1"/>
    <col min="10761" max="10761" width="17.77734375" style="1" customWidth="1"/>
    <col min="10762" max="10762" width="10.88671875" style="1" customWidth="1"/>
    <col min="10763" max="10763" width="12.77734375" style="1" customWidth="1"/>
    <col min="10764" max="10764" width="9.77734375" style="1" customWidth="1"/>
    <col min="10765" max="10765" width="16.33203125" style="1" customWidth="1"/>
    <col min="10766" max="10766" width="4.21875" style="1" customWidth="1"/>
    <col min="10767" max="10767" width="3.33203125" style="1" customWidth="1"/>
    <col min="10768" max="10768" width="9.6640625" style="1" customWidth="1"/>
    <col min="10769" max="10769" width="11.44140625" style="1" customWidth="1"/>
    <col min="10770" max="10770" width="20.21875" style="1" customWidth="1"/>
    <col min="10771" max="10776" width="0" style="1" hidden="1" customWidth="1"/>
    <col min="10777" max="11008" width="8.88671875" style="1"/>
    <col min="11009" max="11009" width="10.88671875" style="1" customWidth="1"/>
    <col min="11010" max="11010" width="12.77734375" style="1" customWidth="1"/>
    <col min="11011" max="11011" width="9.77734375" style="1" customWidth="1"/>
    <col min="11012" max="11012" width="16" style="1" customWidth="1"/>
    <col min="11013" max="11013" width="3.33203125" style="1" customWidth="1"/>
    <col min="11014" max="11014" width="3.44140625" style="1" customWidth="1"/>
    <col min="11015" max="11015" width="8.44140625" style="1" customWidth="1"/>
    <col min="11016" max="11016" width="11.33203125" style="1" customWidth="1"/>
    <col min="11017" max="11017" width="17.77734375" style="1" customWidth="1"/>
    <col min="11018" max="11018" width="10.88671875" style="1" customWidth="1"/>
    <col min="11019" max="11019" width="12.77734375" style="1" customWidth="1"/>
    <col min="11020" max="11020" width="9.77734375" style="1" customWidth="1"/>
    <col min="11021" max="11021" width="16.33203125" style="1" customWidth="1"/>
    <col min="11022" max="11022" width="4.21875" style="1" customWidth="1"/>
    <col min="11023" max="11023" width="3.33203125" style="1" customWidth="1"/>
    <col min="11024" max="11024" width="9.6640625" style="1" customWidth="1"/>
    <col min="11025" max="11025" width="11.44140625" style="1" customWidth="1"/>
    <col min="11026" max="11026" width="20.21875" style="1" customWidth="1"/>
    <col min="11027" max="11032" width="0" style="1" hidden="1" customWidth="1"/>
    <col min="11033" max="11264" width="8.88671875" style="1"/>
    <col min="11265" max="11265" width="10.88671875" style="1" customWidth="1"/>
    <col min="11266" max="11266" width="12.77734375" style="1" customWidth="1"/>
    <col min="11267" max="11267" width="9.77734375" style="1" customWidth="1"/>
    <col min="11268" max="11268" width="16" style="1" customWidth="1"/>
    <col min="11269" max="11269" width="3.33203125" style="1" customWidth="1"/>
    <col min="11270" max="11270" width="3.44140625" style="1" customWidth="1"/>
    <col min="11271" max="11271" width="8.44140625" style="1" customWidth="1"/>
    <col min="11272" max="11272" width="11.33203125" style="1" customWidth="1"/>
    <col min="11273" max="11273" width="17.77734375" style="1" customWidth="1"/>
    <col min="11274" max="11274" width="10.88671875" style="1" customWidth="1"/>
    <col min="11275" max="11275" width="12.77734375" style="1" customWidth="1"/>
    <col min="11276" max="11276" width="9.77734375" style="1" customWidth="1"/>
    <col min="11277" max="11277" width="16.33203125" style="1" customWidth="1"/>
    <col min="11278" max="11278" width="4.21875" style="1" customWidth="1"/>
    <col min="11279" max="11279" width="3.33203125" style="1" customWidth="1"/>
    <col min="11280" max="11280" width="9.6640625" style="1" customWidth="1"/>
    <col min="11281" max="11281" width="11.44140625" style="1" customWidth="1"/>
    <col min="11282" max="11282" width="20.21875" style="1" customWidth="1"/>
    <col min="11283" max="11288" width="0" style="1" hidden="1" customWidth="1"/>
    <col min="11289" max="11520" width="8.88671875" style="1"/>
    <col min="11521" max="11521" width="10.88671875" style="1" customWidth="1"/>
    <col min="11522" max="11522" width="12.77734375" style="1" customWidth="1"/>
    <col min="11523" max="11523" width="9.77734375" style="1" customWidth="1"/>
    <col min="11524" max="11524" width="16" style="1" customWidth="1"/>
    <col min="11525" max="11525" width="3.33203125" style="1" customWidth="1"/>
    <col min="11526" max="11526" width="3.44140625" style="1" customWidth="1"/>
    <col min="11527" max="11527" width="8.44140625" style="1" customWidth="1"/>
    <col min="11528" max="11528" width="11.33203125" style="1" customWidth="1"/>
    <col min="11529" max="11529" width="17.77734375" style="1" customWidth="1"/>
    <col min="11530" max="11530" width="10.88671875" style="1" customWidth="1"/>
    <col min="11531" max="11531" width="12.77734375" style="1" customWidth="1"/>
    <col min="11532" max="11532" width="9.77734375" style="1" customWidth="1"/>
    <col min="11533" max="11533" width="16.33203125" style="1" customWidth="1"/>
    <col min="11534" max="11534" width="4.21875" style="1" customWidth="1"/>
    <col min="11535" max="11535" width="3.33203125" style="1" customWidth="1"/>
    <col min="11536" max="11536" width="9.6640625" style="1" customWidth="1"/>
    <col min="11537" max="11537" width="11.44140625" style="1" customWidth="1"/>
    <col min="11538" max="11538" width="20.21875" style="1" customWidth="1"/>
    <col min="11539" max="11544" width="0" style="1" hidden="1" customWidth="1"/>
    <col min="11545" max="11776" width="8.88671875" style="1"/>
    <col min="11777" max="11777" width="10.88671875" style="1" customWidth="1"/>
    <col min="11778" max="11778" width="12.77734375" style="1" customWidth="1"/>
    <col min="11779" max="11779" width="9.77734375" style="1" customWidth="1"/>
    <col min="11780" max="11780" width="16" style="1" customWidth="1"/>
    <col min="11781" max="11781" width="3.33203125" style="1" customWidth="1"/>
    <col min="11782" max="11782" width="3.44140625" style="1" customWidth="1"/>
    <col min="11783" max="11783" width="8.44140625" style="1" customWidth="1"/>
    <col min="11784" max="11784" width="11.33203125" style="1" customWidth="1"/>
    <col min="11785" max="11785" width="17.77734375" style="1" customWidth="1"/>
    <col min="11786" max="11786" width="10.88671875" style="1" customWidth="1"/>
    <col min="11787" max="11787" width="12.77734375" style="1" customWidth="1"/>
    <col min="11788" max="11788" width="9.77734375" style="1" customWidth="1"/>
    <col min="11789" max="11789" width="16.33203125" style="1" customWidth="1"/>
    <col min="11790" max="11790" width="4.21875" style="1" customWidth="1"/>
    <col min="11791" max="11791" width="3.33203125" style="1" customWidth="1"/>
    <col min="11792" max="11792" width="9.6640625" style="1" customWidth="1"/>
    <col min="11793" max="11793" width="11.44140625" style="1" customWidth="1"/>
    <col min="11794" max="11794" width="20.21875" style="1" customWidth="1"/>
    <col min="11795" max="11800" width="0" style="1" hidden="1" customWidth="1"/>
    <col min="11801" max="12032" width="8.88671875" style="1"/>
    <col min="12033" max="12033" width="10.88671875" style="1" customWidth="1"/>
    <col min="12034" max="12034" width="12.77734375" style="1" customWidth="1"/>
    <col min="12035" max="12035" width="9.77734375" style="1" customWidth="1"/>
    <col min="12036" max="12036" width="16" style="1" customWidth="1"/>
    <col min="12037" max="12037" width="3.33203125" style="1" customWidth="1"/>
    <col min="12038" max="12038" width="3.44140625" style="1" customWidth="1"/>
    <col min="12039" max="12039" width="8.44140625" style="1" customWidth="1"/>
    <col min="12040" max="12040" width="11.33203125" style="1" customWidth="1"/>
    <col min="12041" max="12041" width="17.77734375" style="1" customWidth="1"/>
    <col min="12042" max="12042" width="10.88671875" style="1" customWidth="1"/>
    <col min="12043" max="12043" width="12.77734375" style="1" customWidth="1"/>
    <col min="12044" max="12044" width="9.77734375" style="1" customWidth="1"/>
    <col min="12045" max="12045" width="16.33203125" style="1" customWidth="1"/>
    <col min="12046" max="12046" width="4.21875" style="1" customWidth="1"/>
    <col min="12047" max="12047" width="3.33203125" style="1" customWidth="1"/>
    <col min="12048" max="12048" width="9.6640625" style="1" customWidth="1"/>
    <col min="12049" max="12049" width="11.44140625" style="1" customWidth="1"/>
    <col min="12050" max="12050" width="20.21875" style="1" customWidth="1"/>
    <col min="12051" max="12056" width="0" style="1" hidden="1" customWidth="1"/>
    <col min="12057" max="12288" width="8.88671875" style="1"/>
    <col min="12289" max="12289" width="10.88671875" style="1" customWidth="1"/>
    <col min="12290" max="12290" width="12.77734375" style="1" customWidth="1"/>
    <col min="12291" max="12291" width="9.77734375" style="1" customWidth="1"/>
    <col min="12292" max="12292" width="16" style="1" customWidth="1"/>
    <col min="12293" max="12293" width="3.33203125" style="1" customWidth="1"/>
    <col min="12294" max="12294" width="3.44140625" style="1" customWidth="1"/>
    <col min="12295" max="12295" width="8.44140625" style="1" customWidth="1"/>
    <col min="12296" max="12296" width="11.33203125" style="1" customWidth="1"/>
    <col min="12297" max="12297" width="17.77734375" style="1" customWidth="1"/>
    <col min="12298" max="12298" width="10.88671875" style="1" customWidth="1"/>
    <col min="12299" max="12299" width="12.77734375" style="1" customWidth="1"/>
    <col min="12300" max="12300" width="9.77734375" style="1" customWidth="1"/>
    <col min="12301" max="12301" width="16.33203125" style="1" customWidth="1"/>
    <col min="12302" max="12302" width="4.21875" style="1" customWidth="1"/>
    <col min="12303" max="12303" width="3.33203125" style="1" customWidth="1"/>
    <col min="12304" max="12304" width="9.6640625" style="1" customWidth="1"/>
    <col min="12305" max="12305" width="11.44140625" style="1" customWidth="1"/>
    <col min="12306" max="12306" width="20.21875" style="1" customWidth="1"/>
    <col min="12307" max="12312" width="0" style="1" hidden="1" customWidth="1"/>
    <col min="12313" max="12544" width="8.88671875" style="1"/>
    <col min="12545" max="12545" width="10.88671875" style="1" customWidth="1"/>
    <col min="12546" max="12546" width="12.77734375" style="1" customWidth="1"/>
    <col min="12547" max="12547" width="9.77734375" style="1" customWidth="1"/>
    <col min="12548" max="12548" width="16" style="1" customWidth="1"/>
    <col min="12549" max="12549" width="3.33203125" style="1" customWidth="1"/>
    <col min="12550" max="12550" width="3.44140625" style="1" customWidth="1"/>
    <col min="12551" max="12551" width="8.44140625" style="1" customWidth="1"/>
    <col min="12552" max="12552" width="11.33203125" style="1" customWidth="1"/>
    <col min="12553" max="12553" width="17.77734375" style="1" customWidth="1"/>
    <col min="12554" max="12554" width="10.88671875" style="1" customWidth="1"/>
    <col min="12555" max="12555" width="12.77734375" style="1" customWidth="1"/>
    <col min="12556" max="12556" width="9.77734375" style="1" customWidth="1"/>
    <col min="12557" max="12557" width="16.33203125" style="1" customWidth="1"/>
    <col min="12558" max="12558" width="4.21875" style="1" customWidth="1"/>
    <col min="12559" max="12559" width="3.33203125" style="1" customWidth="1"/>
    <col min="12560" max="12560" width="9.6640625" style="1" customWidth="1"/>
    <col min="12561" max="12561" width="11.44140625" style="1" customWidth="1"/>
    <col min="12562" max="12562" width="20.21875" style="1" customWidth="1"/>
    <col min="12563" max="12568" width="0" style="1" hidden="1" customWidth="1"/>
    <col min="12569" max="12800" width="8.88671875" style="1"/>
    <col min="12801" max="12801" width="10.88671875" style="1" customWidth="1"/>
    <col min="12802" max="12802" width="12.77734375" style="1" customWidth="1"/>
    <col min="12803" max="12803" width="9.77734375" style="1" customWidth="1"/>
    <col min="12804" max="12804" width="16" style="1" customWidth="1"/>
    <col min="12805" max="12805" width="3.33203125" style="1" customWidth="1"/>
    <col min="12806" max="12806" width="3.44140625" style="1" customWidth="1"/>
    <col min="12807" max="12807" width="8.44140625" style="1" customWidth="1"/>
    <col min="12808" max="12808" width="11.33203125" style="1" customWidth="1"/>
    <col min="12809" max="12809" width="17.77734375" style="1" customWidth="1"/>
    <col min="12810" max="12810" width="10.88671875" style="1" customWidth="1"/>
    <col min="12811" max="12811" width="12.77734375" style="1" customWidth="1"/>
    <col min="12812" max="12812" width="9.77734375" style="1" customWidth="1"/>
    <col min="12813" max="12813" width="16.33203125" style="1" customWidth="1"/>
    <col min="12814" max="12814" width="4.21875" style="1" customWidth="1"/>
    <col min="12815" max="12815" width="3.33203125" style="1" customWidth="1"/>
    <col min="12816" max="12816" width="9.6640625" style="1" customWidth="1"/>
    <col min="12817" max="12817" width="11.44140625" style="1" customWidth="1"/>
    <col min="12818" max="12818" width="20.21875" style="1" customWidth="1"/>
    <col min="12819" max="12824" width="0" style="1" hidden="1" customWidth="1"/>
    <col min="12825" max="13056" width="8.88671875" style="1"/>
    <col min="13057" max="13057" width="10.88671875" style="1" customWidth="1"/>
    <col min="13058" max="13058" width="12.77734375" style="1" customWidth="1"/>
    <col min="13059" max="13059" width="9.77734375" style="1" customWidth="1"/>
    <col min="13060" max="13060" width="16" style="1" customWidth="1"/>
    <col min="13061" max="13061" width="3.33203125" style="1" customWidth="1"/>
    <col min="13062" max="13062" width="3.44140625" style="1" customWidth="1"/>
    <col min="13063" max="13063" width="8.44140625" style="1" customWidth="1"/>
    <col min="13064" max="13064" width="11.33203125" style="1" customWidth="1"/>
    <col min="13065" max="13065" width="17.77734375" style="1" customWidth="1"/>
    <col min="13066" max="13066" width="10.88671875" style="1" customWidth="1"/>
    <col min="13067" max="13067" width="12.77734375" style="1" customWidth="1"/>
    <col min="13068" max="13068" width="9.77734375" style="1" customWidth="1"/>
    <col min="13069" max="13069" width="16.33203125" style="1" customWidth="1"/>
    <col min="13070" max="13070" width="4.21875" style="1" customWidth="1"/>
    <col min="13071" max="13071" width="3.33203125" style="1" customWidth="1"/>
    <col min="13072" max="13072" width="9.6640625" style="1" customWidth="1"/>
    <col min="13073" max="13073" width="11.44140625" style="1" customWidth="1"/>
    <col min="13074" max="13074" width="20.21875" style="1" customWidth="1"/>
    <col min="13075" max="13080" width="0" style="1" hidden="1" customWidth="1"/>
    <col min="13081" max="13312" width="8.88671875" style="1"/>
    <col min="13313" max="13313" width="10.88671875" style="1" customWidth="1"/>
    <col min="13314" max="13314" width="12.77734375" style="1" customWidth="1"/>
    <col min="13315" max="13315" width="9.77734375" style="1" customWidth="1"/>
    <col min="13316" max="13316" width="16" style="1" customWidth="1"/>
    <col min="13317" max="13317" width="3.33203125" style="1" customWidth="1"/>
    <col min="13318" max="13318" width="3.44140625" style="1" customWidth="1"/>
    <col min="13319" max="13319" width="8.44140625" style="1" customWidth="1"/>
    <col min="13320" max="13320" width="11.33203125" style="1" customWidth="1"/>
    <col min="13321" max="13321" width="17.77734375" style="1" customWidth="1"/>
    <col min="13322" max="13322" width="10.88671875" style="1" customWidth="1"/>
    <col min="13323" max="13323" width="12.77734375" style="1" customWidth="1"/>
    <col min="13324" max="13324" width="9.77734375" style="1" customWidth="1"/>
    <col min="13325" max="13325" width="16.33203125" style="1" customWidth="1"/>
    <col min="13326" max="13326" width="4.21875" style="1" customWidth="1"/>
    <col min="13327" max="13327" width="3.33203125" style="1" customWidth="1"/>
    <col min="13328" max="13328" width="9.6640625" style="1" customWidth="1"/>
    <col min="13329" max="13329" width="11.44140625" style="1" customWidth="1"/>
    <col min="13330" max="13330" width="20.21875" style="1" customWidth="1"/>
    <col min="13331" max="13336" width="0" style="1" hidden="1" customWidth="1"/>
    <col min="13337" max="13568" width="8.88671875" style="1"/>
    <col min="13569" max="13569" width="10.88671875" style="1" customWidth="1"/>
    <col min="13570" max="13570" width="12.77734375" style="1" customWidth="1"/>
    <col min="13571" max="13571" width="9.77734375" style="1" customWidth="1"/>
    <col min="13572" max="13572" width="16" style="1" customWidth="1"/>
    <col min="13573" max="13573" width="3.33203125" style="1" customWidth="1"/>
    <col min="13574" max="13574" width="3.44140625" style="1" customWidth="1"/>
    <col min="13575" max="13575" width="8.44140625" style="1" customWidth="1"/>
    <col min="13576" max="13576" width="11.33203125" style="1" customWidth="1"/>
    <col min="13577" max="13577" width="17.77734375" style="1" customWidth="1"/>
    <col min="13578" max="13578" width="10.88671875" style="1" customWidth="1"/>
    <col min="13579" max="13579" width="12.77734375" style="1" customWidth="1"/>
    <col min="13580" max="13580" width="9.77734375" style="1" customWidth="1"/>
    <col min="13581" max="13581" width="16.33203125" style="1" customWidth="1"/>
    <col min="13582" max="13582" width="4.21875" style="1" customWidth="1"/>
    <col min="13583" max="13583" width="3.33203125" style="1" customWidth="1"/>
    <col min="13584" max="13584" width="9.6640625" style="1" customWidth="1"/>
    <col min="13585" max="13585" width="11.44140625" style="1" customWidth="1"/>
    <col min="13586" max="13586" width="20.21875" style="1" customWidth="1"/>
    <col min="13587" max="13592" width="0" style="1" hidden="1" customWidth="1"/>
    <col min="13593" max="13824" width="8.88671875" style="1"/>
    <col min="13825" max="13825" width="10.88671875" style="1" customWidth="1"/>
    <col min="13826" max="13826" width="12.77734375" style="1" customWidth="1"/>
    <col min="13827" max="13827" width="9.77734375" style="1" customWidth="1"/>
    <col min="13828" max="13828" width="16" style="1" customWidth="1"/>
    <col min="13829" max="13829" width="3.33203125" style="1" customWidth="1"/>
    <col min="13830" max="13830" width="3.44140625" style="1" customWidth="1"/>
    <col min="13831" max="13831" width="8.44140625" style="1" customWidth="1"/>
    <col min="13832" max="13832" width="11.33203125" style="1" customWidth="1"/>
    <col min="13833" max="13833" width="17.77734375" style="1" customWidth="1"/>
    <col min="13834" max="13834" width="10.88671875" style="1" customWidth="1"/>
    <col min="13835" max="13835" width="12.77734375" style="1" customWidth="1"/>
    <col min="13836" max="13836" width="9.77734375" style="1" customWidth="1"/>
    <col min="13837" max="13837" width="16.33203125" style="1" customWidth="1"/>
    <col min="13838" max="13838" width="4.21875" style="1" customWidth="1"/>
    <col min="13839" max="13839" width="3.33203125" style="1" customWidth="1"/>
    <col min="13840" max="13840" width="9.6640625" style="1" customWidth="1"/>
    <col min="13841" max="13841" width="11.44140625" style="1" customWidth="1"/>
    <col min="13842" max="13842" width="20.21875" style="1" customWidth="1"/>
    <col min="13843" max="13848" width="0" style="1" hidden="1" customWidth="1"/>
    <col min="13849" max="14080" width="8.88671875" style="1"/>
    <col min="14081" max="14081" width="10.88671875" style="1" customWidth="1"/>
    <col min="14082" max="14082" width="12.77734375" style="1" customWidth="1"/>
    <col min="14083" max="14083" width="9.77734375" style="1" customWidth="1"/>
    <col min="14084" max="14084" width="16" style="1" customWidth="1"/>
    <col min="14085" max="14085" width="3.33203125" style="1" customWidth="1"/>
    <col min="14086" max="14086" width="3.44140625" style="1" customWidth="1"/>
    <col min="14087" max="14087" width="8.44140625" style="1" customWidth="1"/>
    <col min="14088" max="14088" width="11.33203125" style="1" customWidth="1"/>
    <col min="14089" max="14089" width="17.77734375" style="1" customWidth="1"/>
    <col min="14090" max="14090" width="10.88671875" style="1" customWidth="1"/>
    <col min="14091" max="14091" width="12.77734375" style="1" customWidth="1"/>
    <col min="14092" max="14092" width="9.77734375" style="1" customWidth="1"/>
    <col min="14093" max="14093" width="16.33203125" style="1" customWidth="1"/>
    <col min="14094" max="14094" width="4.21875" style="1" customWidth="1"/>
    <col min="14095" max="14095" width="3.33203125" style="1" customWidth="1"/>
    <col min="14096" max="14096" width="9.6640625" style="1" customWidth="1"/>
    <col min="14097" max="14097" width="11.44140625" style="1" customWidth="1"/>
    <col min="14098" max="14098" width="20.21875" style="1" customWidth="1"/>
    <col min="14099" max="14104" width="0" style="1" hidden="1" customWidth="1"/>
    <col min="14105" max="14336" width="8.88671875" style="1"/>
    <col min="14337" max="14337" width="10.88671875" style="1" customWidth="1"/>
    <col min="14338" max="14338" width="12.77734375" style="1" customWidth="1"/>
    <col min="14339" max="14339" width="9.77734375" style="1" customWidth="1"/>
    <col min="14340" max="14340" width="16" style="1" customWidth="1"/>
    <col min="14341" max="14341" width="3.33203125" style="1" customWidth="1"/>
    <col min="14342" max="14342" width="3.44140625" style="1" customWidth="1"/>
    <col min="14343" max="14343" width="8.44140625" style="1" customWidth="1"/>
    <col min="14344" max="14344" width="11.33203125" style="1" customWidth="1"/>
    <col min="14345" max="14345" width="17.77734375" style="1" customWidth="1"/>
    <col min="14346" max="14346" width="10.88671875" style="1" customWidth="1"/>
    <col min="14347" max="14347" width="12.77734375" style="1" customWidth="1"/>
    <col min="14348" max="14348" width="9.77734375" style="1" customWidth="1"/>
    <col min="14349" max="14349" width="16.33203125" style="1" customWidth="1"/>
    <col min="14350" max="14350" width="4.21875" style="1" customWidth="1"/>
    <col min="14351" max="14351" width="3.33203125" style="1" customWidth="1"/>
    <col min="14352" max="14352" width="9.6640625" style="1" customWidth="1"/>
    <col min="14353" max="14353" width="11.44140625" style="1" customWidth="1"/>
    <col min="14354" max="14354" width="20.21875" style="1" customWidth="1"/>
    <col min="14355" max="14360" width="0" style="1" hidden="1" customWidth="1"/>
    <col min="14361" max="14592" width="8.88671875" style="1"/>
    <col min="14593" max="14593" width="10.88671875" style="1" customWidth="1"/>
    <col min="14594" max="14594" width="12.77734375" style="1" customWidth="1"/>
    <col min="14595" max="14595" width="9.77734375" style="1" customWidth="1"/>
    <col min="14596" max="14596" width="16" style="1" customWidth="1"/>
    <col min="14597" max="14597" width="3.33203125" style="1" customWidth="1"/>
    <col min="14598" max="14598" width="3.44140625" style="1" customWidth="1"/>
    <col min="14599" max="14599" width="8.44140625" style="1" customWidth="1"/>
    <col min="14600" max="14600" width="11.33203125" style="1" customWidth="1"/>
    <col min="14601" max="14601" width="17.77734375" style="1" customWidth="1"/>
    <col min="14602" max="14602" width="10.88671875" style="1" customWidth="1"/>
    <col min="14603" max="14603" width="12.77734375" style="1" customWidth="1"/>
    <col min="14604" max="14604" width="9.77734375" style="1" customWidth="1"/>
    <col min="14605" max="14605" width="16.33203125" style="1" customWidth="1"/>
    <col min="14606" max="14606" width="4.21875" style="1" customWidth="1"/>
    <col min="14607" max="14607" width="3.33203125" style="1" customWidth="1"/>
    <col min="14608" max="14608" width="9.6640625" style="1" customWidth="1"/>
    <col min="14609" max="14609" width="11.44140625" style="1" customWidth="1"/>
    <col min="14610" max="14610" width="20.21875" style="1" customWidth="1"/>
    <col min="14611" max="14616" width="0" style="1" hidden="1" customWidth="1"/>
    <col min="14617" max="14848" width="8.88671875" style="1"/>
    <col min="14849" max="14849" width="10.88671875" style="1" customWidth="1"/>
    <col min="14850" max="14850" width="12.77734375" style="1" customWidth="1"/>
    <col min="14851" max="14851" width="9.77734375" style="1" customWidth="1"/>
    <col min="14852" max="14852" width="16" style="1" customWidth="1"/>
    <col min="14853" max="14853" width="3.33203125" style="1" customWidth="1"/>
    <col min="14854" max="14854" width="3.44140625" style="1" customWidth="1"/>
    <col min="14855" max="14855" width="8.44140625" style="1" customWidth="1"/>
    <col min="14856" max="14856" width="11.33203125" style="1" customWidth="1"/>
    <col min="14857" max="14857" width="17.77734375" style="1" customWidth="1"/>
    <col min="14858" max="14858" width="10.88671875" style="1" customWidth="1"/>
    <col min="14859" max="14859" width="12.77734375" style="1" customWidth="1"/>
    <col min="14860" max="14860" width="9.77734375" style="1" customWidth="1"/>
    <col min="14861" max="14861" width="16.33203125" style="1" customWidth="1"/>
    <col min="14862" max="14862" width="4.21875" style="1" customWidth="1"/>
    <col min="14863" max="14863" width="3.33203125" style="1" customWidth="1"/>
    <col min="14864" max="14864" width="9.6640625" style="1" customWidth="1"/>
    <col min="14865" max="14865" width="11.44140625" style="1" customWidth="1"/>
    <col min="14866" max="14866" width="20.21875" style="1" customWidth="1"/>
    <col min="14867" max="14872" width="0" style="1" hidden="1" customWidth="1"/>
    <col min="14873" max="15104" width="8.88671875" style="1"/>
    <col min="15105" max="15105" width="10.88671875" style="1" customWidth="1"/>
    <col min="15106" max="15106" width="12.77734375" style="1" customWidth="1"/>
    <col min="15107" max="15107" width="9.77734375" style="1" customWidth="1"/>
    <col min="15108" max="15108" width="16" style="1" customWidth="1"/>
    <col min="15109" max="15109" width="3.33203125" style="1" customWidth="1"/>
    <col min="15110" max="15110" width="3.44140625" style="1" customWidth="1"/>
    <col min="15111" max="15111" width="8.44140625" style="1" customWidth="1"/>
    <col min="15112" max="15112" width="11.33203125" style="1" customWidth="1"/>
    <col min="15113" max="15113" width="17.77734375" style="1" customWidth="1"/>
    <col min="15114" max="15114" width="10.88671875" style="1" customWidth="1"/>
    <col min="15115" max="15115" width="12.77734375" style="1" customWidth="1"/>
    <col min="15116" max="15116" width="9.77734375" style="1" customWidth="1"/>
    <col min="15117" max="15117" width="16.33203125" style="1" customWidth="1"/>
    <col min="15118" max="15118" width="4.21875" style="1" customWidth="1"/>
    <col min="15119" max="15119" width="3.33203125" style="1" customWidth="1"/>
    <col min="15120" max="15120" width="9.6640625" style="1" customWidth="1"/>
    <col min="15121" max="15121" width="11.44140625" style="1" customWidth="1"/>
    <col min="15122" max="15122" width="20.21875" style="1" customWidth="1"/>
    <col min="15123" max="15128" width="0" style="1" hidden="1" customWidth="1"/>
    <col min="15129" max="15360" width="8.88671875" style="1"/>
    <col min="15361" max="15361" width="10.88671875" style="1" customWidth="1"/>
    <col min="15362" max="15362" width="12.77734375" style="1" customWidth="1"/>
    <col min="15363" max="15363" width="9.77734375" style="1" customWidth="1"/>
    <col min="15364" max="15364" width="16" style="1" customWidth="1"/>
    <col min="15365" max="15365" width="3.33203125" style="1" customWidth="1"/>
    <col min="15366" max="15366" width="3.44140625" style="1" customWidth="1"/>
    <col min="15367" max="15367" width="8.44140625" style="1" customWidth="1"/>
    <col min="15368" max="15368" width="11.33203125" style="1" customWidth="1"/>
    <col min="15369" max="15369" width="17.77734375" style="1" customWidth="1"/>
    <col min="15370" max="15370" width="10.88671875" style="1" customWidth="1"/>
    <col min="15371" max="15371" width="12.77734375" style="1" customWidth="1"/>
    <col min="15372" max="15372" width="9.77734375" style="1" customWidth="1"/>
    <col min="15373" max="15373" width="16.33203125" style="1" customWidth="1"/>
    <col min="15374" max="15374" width="4.21875" style="1" customWidth="1"/>
    <col min="15375" max="15375" width="3.33203125" style="1" customWidth="1"/>
    <col min="15376" max="15376" width="9.6640625" style="1" customWidth="1"/>
    <col min="15377" max="15377" width="11.44140625" style="1" customWidth="1"/>
    <col min="15378" max="15378" width="20.21875" style="1" customWidth="1"/>
    <col min="15379" max="15384" width="0" style="1" hidden="1" customWidth="1"/>
    <col min="15385" max="15616" width="8.88671875" style="1"/>
    <col min="15617" max="15617" width="10.88671875" style="1" customWidth="1"/>
    <col min="15618" max="15618" width="12.77734375" style="1" customWidth="1"/>
    <col min="15619" max="15619" width="9.77734375" style="1" customWidth="1"/>
    <col min="15620" max="15620" width="16" style="1" customWidth="1"/>
    <col min="15621" max="15621" width="3.33203125" style="1" customWidth="1"/>
    <col min="15622" max="15622" width="3.44140625" style="1" customWidth="1"/>
    <col min="15623" max="15623" width="8.44140625" style="1" customWidth="1"/>
    <col min="15624" max="15624" width="11.33203125" style="1" customWidth="1"/>
    <col min="15625" max="15625" width="17.77734375" style="1" customWidth="1"/>
    <col min="15626" max="15626" width="10.88671875" style="1" customWidth="1"/>
    <col min="15627" max="15627" width="12.77734375" style="1" customWidth="1"/>
    <col min="15628" max="15628" width="9.77734375" style="1" customWidth="1"/>
    <col min="15629" max="15629" width="16.33203125" style="1" customWidth="1"/>
    <col min="15630" max="15630" width="4.21875" style="1" customWidth="1"/>
    <col min="15631" max="15631" width="3.33203125" style="1" customWidth="1"/>
    <col min="15632" max="15632" width="9.6640625" style="1" customWidth="1"/>
    <col min="15633" max="15633" width="11.44140625" style="1" customWidth="1"/>
    <col min="15634" max="15634" width="20.21875" style="1" customWidth="1"/>
    <col min="15635" max="15640" width="0" style="1" hidden="1" customWidth="1"/>
    <col min="15641" max="15872" width="8.88671875" style="1"/>
    <col min="15873" max="15873" width="10.88671875" style="1" customWidth="1"/>
    <col min="15874" max="15874" width="12.77734375" style="1" customWidth="1"/>
    <col min="15875" max="15875" width="9.77734375" style="1" customWidth="1"/>
    <col min="15876" max="15876" width="16" style="1" customWidth="1"/>
    <col min="15877" max="15877" width="3.33203125" style="1" customWidth="1"/>
    <col min="15878" max="15878" width="3.44140625" style="1" customWidth="1"/>
    <col min="15879" max="15879" width="8.44140625" style="1" customWidth="1"/>
    <col min="15880" max="15880" width="11.33203125" style="1" customWidth="1"/>
    <col min="15881" max="15881" width="17.77734375" style="1" customWidth="1"/>
    <col min="15882" max="15882" width="10.88671875" style="1" customWidth="1"/>
    <col min="15883" max="15883" width="12.77734375" style="1" customWidth="1"/>
    <col min="15884" max="15884" width="9.77734375" style="1" customWidth="1"/>
    <col min="15885" max="15885" width="16.33203125" style="1" customWidth="1"/>
    <col min="15886" max="15886" width="4.21875" style="1" customWidth="1"/>
    <col min="15887" max="15887" width="3.33203125" style="1" customWidth="1"/>
    <col min="15888" max="15888" width="9.6640625" style="1" customWidth="1"/>
    <col min="15889" max="15889" width="11.44140625" style="1" customWidth="1"/>
    <col min="15890" max="15890" width="20.21875" style="1" customWidth="1"/>
    <col min="15891" max="15896" width="0" style="1" hidden="1" customWidth="1"/>
    <col min="15897" max="16128" width="8.88671875" style="1"/>
    <col min="16129" max="16129" width="10.88671875" style="1" customWidth="1"/>
    <col min="16130" max="16130" width="12.77734375" style="1" customWidth="1"/>
    <col min="16131" max="16131" width="9.77734375" style="1" customWidth="1"/>
    <col min="16132" max="16132" width="16" style="1" customWidth="1"/>
    <col min="16133" max="16133" width="3.33203125" style="1" customWidth="1"/>
    <col min="16134" max="16134" width="3.44140625" style="1" customWidth="1"/>
    <col min="16135" max="16135" width="8.44140625" style="1" customWidth="1"/>
    <col min="16136" max="16136" width="11.33203125" style="1" customWidth="1"/>
    <col min="16137" max="16137" width="17.77734375" style="1" customWidth="1"/>
    <col min="16138" max="16138" width="10.88671875" style="1" customWidth="1"/>
    <col min="16139" max="16139" width="12.77734375" style="1" customWidth="1"/>
    <col min="16140" max="16140" width="9.77734375" style="1" customWidth="1"/>
    <col min="16141" max="16141" width="16.33203125" style="1" customWidth="1"/>
    <col min="16142" max="16142" width="4.21875" style="1" customWidth="1"/>
    <col min="16143" max="16143" width="3.33203125" style="1" customWidth="1"/>
    <col min="16144" max="16144" width="9.6640625" style="1" customWidth="1"/>
    <col min="16145" max="16145" width="11.44140625" style="1" customWidth="1"/>
    <col min="16146" max="16146" width="20.21875" style="1" customWidth="1"/>
    <col min="16147" max="16152" width="0" style="1" hidden="1" customWidth="1"/>
    <col min="16153" max="16384" width="8.88671875" style="1"/>
  </cols>
  <sheetData>
    <row r="1" spans="1:18" ht="30" customHeight="1" thickBot="1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4" t="s">
        <v>1</v>
      </c>
      <c r="K1" s="104"/>
      <c r="L1" s="104"/>
      <c r="M1" s="104"/>
      <c r="N1" s="104"/>
      <c r="O1" s="104"/>
      <c r="P1" s="104"/>
      <c r="Q1" s="104"/>
      <c r="R1" s="104"/>
    </row>
    <row r="2" spans="1:18" ht="18" customHeight="1">
      <c r="A2" s="105" t="s">
        <v>2</v>
      </c>
      <c r="B2" s="106"/>
      <c r="C2" s="106"/>
      <c r="D2" s="106"/>
      <c r="E2" s="107" t="s">
        <v>3</v>
      </c>
      <c r="F2" s="108"/>
      <c r="G2" s="108"/>
      <c r="H2" s="108"/>
      <c r="I2" s="109"/>
      <c r="J2" s="110" t="s">
        <v>2</v>
      </c>
      <c r="K2" s="111"/>
      <c r="L2" s="111"/>
      <c r="M2" s="111"/>
      <c r="N2" s="112" t="s">
        <v>3</v>
      </c>
      <c r="O2" s="113"/>
      <c r="P2" s="113"/>
      <c r="Q2" s="113"/>
      <c r="R2" s="114"/>
    </row>
    <row r="3" spans="1:18" ht="45.95" customHeight="1">
      <c r="A3" s="297" t="s">
        <v>381</v>
      </c>
      <c r="B3" s="97"/>
      <c r="C3" s="97"/>
      <c r="D3" s="98"/>
      <c r="E3" s="115" t="s">
        <v>366</v>
      </c>
      <c r="F3" s="116"/>
      <c r="G3" s="116"/>
      <c r="H3" s="116"/>
      <c r="I3" s="117" t="s">
        <v>316</v>
      </c>
      <c r="J3" s="297" t="s">
        <v>381</v>
      </c>
      <c r="K3" s="97"/>
      <c r="L3" s="97"/>
      <c r="M3" s="98"/>
      <c r="N3" s="115" t="s">
        <v>366</v>
      </c>
      <c r="O3" s="118"/>
      <c r="P3" s="118"/>
      <c r="Q3" s="119" t="s">
        <v>367</v>
      </c>
      <c r="R3" s="120"/>
    </row>
    <row r="4" spans="1:18" ht="18" customHeight="1">
      <c r="A4" s="99"/>
      <c r="B4" s="100"/>
      <c r="C4" s="100"/>
      <c r="D4" s="100"/>
      <c r="E4" s="121"/>
      <c r="F4" s="121"/>
      <c r="G4" s="121"/>
      <c r="H4" s="122"/>
      <c r="I4" s="123"/>
      <c r="J4" s="99"/>
      <c r="K4" s="100"/>
      <c r="L4" s="100"/>
      <c r="M4" s="100"/>
      <c r="N4" s="124"/>
      <c r="O4" s="124"/>
      <c r="P4" s="124"/>
      <c r="Q4" s="125"/>
      <c r="R4" s="126"/>
    </row>
    <row r="5" spans="1:18" ht="55.15" customHeight="1">
      <c r="A5" s="99"/>
      <c r="B5" s="100"/>
      <c r="C5" s="100"/>
      <c r="D5" s="100"/>
      <c r="E5" s="115"/>
      <c r="F5" s="116"/>
      <c r="G5" s="116"/>
      <c r="H5" s="116"/>
      <c r="I5" s="117"/>
      <c r="J5" s="99"/>
      <c r="K5" s="100"/>
      <c r="L5" s="100"/>
      <c r="M5" s="100"/>
      <c r="N5" s="127"/>
      <c r="O5" s="128"/>
      <c r="P5" s="128"/>
      <c r="Q5" s="119"/>
      <c r="R5" s="120"/>
    </row>
    <row r="6" spans="1:18" ht="18" customHeight="1">
      <c r="A6" s="129" t="s">
        <v>4</v>
      </c>
      <c r="B6" s="122"/>
      <c r="C6" s="122"/>
      <c r="D6" s="130"/>
      <c r="E6" s="131" t="s">
        <v>5</v>
      </c>
      <c r="F6" s="122"/>
      <c r="G6" s="122"/>
      <c r="H6" s="122"/>
      <c r="I6" s="123"/>
      <c r="J6" s="132" t="s">
        <v>4</v>
      </c>
      <c r="K6" s="125"/>
      <c r="L6" s="125"/>
      <c r="M6" s="133"/>
      <c r="N6" s="125" t="s">
        <v>5</v>
      </c>
      <c r="O6" s="125"/>
      <c r="P6" s="125"/>
      <c r="Q6" s="125"/>
      <c r="R6" s="126"/>
    </row>
    <row r="7" spans="1:18" ht="21" customHeight="1">
      <c r="A7" s="134" t="s">
        <v>315</v>
      </c>
      <c r="B7" s="135"/>
      <c r="C7" s="135"/>
      <c r="D7" s="136"/>
      <c r="E7" s="137"/>
      <c r="F7" s="124"/>
      <c r="G7" s="124"/>
      <c r="H7" s="124"/>
      <c r="I7" s="138"/>
      <c r="J7" s="134" t="s">
        <v>315</v>
      </c>
      <c r="K7" s="135"/>
      <c r="L7" s="135"/>
      <c r="M7" s="136"/>
      <c r="N7" s="139"/>
      <c r="O7" s="139"/>
      <c r="P7" s="139"/>
      <c r="Q7" s="139"/>
      <c r="R7" s="140"/>
    </row>
    <row r="8" spans="1:18" ht="72.75" customHeight="1">
      <c r="A8" s="141"/>
      <c r="B8" s="135"/>
      <c r="C8" s="135"/>
      <c r="D8" s="136"/>
      <c r="E8" s="142"/>
      <c r="F8" s="143"/>
      <c r="G8" s="143"/>
      <c r="H8" s="143"/>
      <c r="I8" s="144"/>
      <c r="J8" s="141"/>
      <c r="K8" s="135"/>
      <c r="L8" s="135"/>
      <c r="M8" s="136"/>
      <c r="N8" s="145"/>
      <c r="O8" s="145"/>
      <c r="P8" s="145"/>
      <c r="Q8" s="145"/>
      <c r="R8" s="146"/>
    </row>
    <row r="9" spans="1:18" ht="18" customHeight="1">
      <c r="A9" s="147"/>
      <c r="B9" s="148"/>
      <c r="C9" s="148"/>
      <c r="D9" s="149"/>
      <c r="E9" s="150" t="s">
        <v>6</v>
      </c>
      <c r="F9" s="151"/>
      <c r="G9" s="151"/>
      <c r="H9" s="151"/>
      <c r="I9" s="152"/>
      <c r="J9" s="147"/>
      <c r="K9" s="148"/>
      <c r="L9" s="148"/>
      <c r="M9" s="149"/>
      <c r="N9" s="151" t="s">
        <v>6</v>
      </c>
      <c r="O9" s="151"/>
      <c r="P9" s="151"/>
      <c r="Q9" s="151"/>
      <c r="R9" s="152"/>
    </row>
    <row r="10" spans="1:18" ht="18" customHeight="1">
      <c r="A10" s="129" t="s">
        <v>7</v>
      </c>
      <c r="B10" s="122"/>
      <c r="C10" s="122"/>
      <c r="D10" s="130"/>
      <c r="E10" s="153" t="s">
        <v>313</v>
      </c>
      <c r="F10" s="154"/>
      <c r="G10" s="154"/>
      <c r="H10" s="154"/>
      <c r="I10" s="155"/>
      <c r="J10" s="129" t="s">
        <v>7</v>
      </c>
      <c r="K10" s="122"/>
      <c r="L10" s="122"/>
      <c r="M10" s="130"/>
      <c r="N10" s="153" t="s">
        <v>368</v>
      </c>
      <c r="O10" s="156"/>
      <c r="P10" s="156"/>
      <c r="Q10" s="156"/>
      <c r="R10" s="157"/>
    </row>
    <row r="11" spans="1:18" ht="33.75" customHeight="1">
      <c r="A11" s="158" t="s">
        <v>314</v>
      </c>
      <c r="B11" s="159"/>
      <c r="C11" s="159"/>
      <c r="D11" s="160"/>
      <c r="E11" s="161"/>
      <c r="F11" s="162"/>
      <c r="G11" s="162"/>
      <c r="H11" s="162"/>
      <c r="I11" s="163"/>
      <c r="J11" s="164" t="s">
        <v>314</v>
      </c>
      <c r="K11" s="165"/>
      <c r="L11" s="165"/>
      <c r="M11" s="166"/>
      <c r="N11" s="137"/>
      <c r="O11" s="156"/>
      <c r="P11" s="156"/>
      <c r="Q11" s="156"/>
      <c r="R11" s="157"/>
    </row>
    <row r="12" spans="1:18" ht="18" customHeight="1">
      <c r="A12" s="129" t="s">
        <v>8</v>
      </c>
      <c r="B12" s="130"/>
      <c r="C12" s="131" t="s">
        <v>9</v>
      </c>
      <c r="D12" s="130"/>
      <c r="E12" s="167" t="s">
        <v>10</v>
      </c>
      <c r="F12" s="168"/>
      <c r="G12" s="168"/>
      <c r="H12" s="169" t="s">
        <v>11</v>
      </c>
      <c r="I12" s="170"/>
      <c r="J12" s="132" t="s">
        <v>8</v>
      </c>
      <c r="K12" s="133"/>
      <c r="L12" s="171" t="s">
        <v>9</v>
      </c>
      <c r="M12" s="133"/>
      <c r="N12" s="131" t="s">
        <v>369</v>
      </c>
      <c r="O12" s="125"/>
      <c r="P12" s="125"/>
      <c r="Q12" s="169" t="s">
        <v>370</v>
      </c>
      <c r="R12" s="172"/>
    </row>
    <row r="13" spans="1:18" ht="30" customHeight="1">
      <c r="A13" s="173" t="s">
        <v>12</v>
      </c>
      <c r="B13" s="174"/>
      <c r="C13" s="175" t="s">
        <v>13</v>
      </c>
      <c r="D13" s="174"/>
      <c r="E13" s="176" t="s">
        <v>14</v>
      </c>
      <c r="F13" s="177"/>
      <c r="G13" s="177"/>
      <c r="H13" s="178" t="s">
        <v>15</v>
      </c>
      <c r="I13" s="179" t="s">
        <v>16</v>
      </c>
      <c r="J13" s="173" t="s">
        <v>371</v>
      </c>
      <c r="K13" s="180"/>
      <c r="L13" s="175" t="s">
        <v>372</v>
      </c>
      <c r="M13" s="180"/>
      <c r="N13" s="181" t="s">
        <v>14</v>
      </c>
      <c r="O13" s="182"/>
      <c r="P13" s="182"/>
      <c r="Q13" s="183" t="s">
        <v>373</v>
      </c>
      <c r="R13" s="184" t="s">
        <v>16</v>
      </c>
    </row>
    <row r="14" spans="1:18" ht="18" customHeight="1">
      <c r="A14" s="129" t="s">
        <v>17</v>
      </c>
      <c r="B14" s="130"/>
      <c r="C14" s="122" t="s">
        <v>18</v>
      </c>
      <c r="D14" s="130"/>
      <c r="E14" s="176" t="s">
        <v>19</v>
      </c>
      <c r="F14" s="177"/>
      <c r="G14" s="177"/>
      <c r="H14" s="178" t="s">
        <v>322</v>
      </c>
      <c r="I14" s="179" t="s">
        <v>323</v>
      </c>
      <c r="J14" s="132" t="s">
        <v>17</v>
      </c>
      <c r="K14" s="133"/>
      <c r="L14" s="171" t="s">
        <v>18</v>
      </c>
      <c r="M14" s="133"/>
      <c r="N14" s="181" t="s">
        <v>19</v>
      </c>
      <c r="O14" s="182"/>
      <c r="P14" s="182"/>
      <c r="Q14" s="183" t="s">
        <v>374</v>
      </c>
      <c r="R14" s="184" t="s">
        <v>375</v>
      </c>
    </row>
    <row r="15" spans="1:18" ht="30" customHeight="1">
      <c r="A15" s="185" t="s">
        <v>324</v>
      </c>
      <c r="B15" s="186"/>
      <c r="C15" s="175" t="s">
        <v>325</v>
      </c>
      <c r="D15" s="180"/>
      <c r="E15" s="187"/>
      <c r="F15" s="188"/>
      <c r="G15" s="188"/>
      <c r="H15" s="189"/>
      <c r="I15" s="190"/>
      <c r="J15" s="185" t="s">
        <v>324</v>
      </c>
      <c r="K15" s="186"/>
      <c r="L15" s="175" t="s">
        <v>376</v>
      </c>
      <c r="M15" s="180"/>
      <c r="N15" s="191"/>
      <c r="O15" s="192"/>
      <c r="P15" s="192"/>
      <c r="Q15" s="193"/>
      <c r="R15" s="194"/>
    </row>
    <row r="16" spans="1:18" ht="18" customHeight="1">
      <c r="A16" s="132"/>
      <c r="B16" s="133"/>
      <c r="C16" s="171" t="s">
        <v>20</v>
      </c>
      <c r="D16" s="133"/>
      <c r="E16" s="195" t="s">
        <v>21</v>
      </c>
      <c r="F16" s="196"/>
      <c r="G16" s="197"/>
      <c r="H16" s="198" t="s">
        <v>22</v>
      </c>
      <c r="I16" s="199" t="s">
        <v>23</v>
      </c>
      <c r="J16" s="132" t="s">
        <v>24</v>
      </c>
      <c r="K16" s="133"/>
      <c r="L16" s="171" t="s">
        <v>20</v>
      </c>
      <c r="M16" s="133"/>
      <c r="N16" s="200" t="s">
        <v>25</v>
      </c>
      <c r="O16" s="201"/>
      <c r="P16" s="202" t="s">
        <v>26</v>
      </c>
      <c r="Q16" s="203" t="s">
        <v>27</v>
      </c>
      <c r="R16" s="204" t="s">
        <v>28</v>
      </c>
    </row>
    <row r="17" spans="1:22" ht="24" customHeight="1">
      <c r="A17" s="205"/>
      <c r="C17" s="207"/>
      <c r="D17" s="208"/>
      <c r="E17" s="209"/>
      <c r="F17" s="210"/>
      <c r="G17" s="210"/>
      <c r="H17" s="210"/>
      <c r="I17" s="211"/>
      <c r="J17" s="205"/>
      <c r="K17" s="212"/>
      <c r="L17" s="207"/>
      <c r="M17" s="209"/>
      <c r="N17" s="209"/>
      <c r="O17" s="209"/>
      <c r="P17" s="209"/>
      <c r="Q17" s="2"/>
      <c r="R17" s="213"/>
    </row>
    <row r="18" spans="1:22" s="3" customFormat="1" ht="20.100000000000001" customHeight="1">
      <c r="A18" s="214"/>
      <c r="B18" s="215"/>
      <c r="C18" s="290" t="s">
        <v>380</v>
      </c>
      <c r="D18" s="290"/>
      <c r="E18" s="217"/>
      <c r="F18" s="210">
        <v>1</v>
      </c>
      <c r="G18" s="210" t="s">
        <v>30</v>
      </c>
      <c r="H18" s="287">
        <v>2242600</v>
      </c>
      <c r="I18" s="288">
        <v>2242600</v>
      </c>
      <c r="J18" s="214"/>
      <c r="K18" s="215"/>
      <c r="L18" s="216"/>
      <c r="M18" s="217"/>
      <c r="N18" s="218"/>
      <c r="O18" s="219"/>
      <c r="P18" s="4"/>
      <c r="Q18" s="4"/>
      <c r="R18" s="222"/>
      <c r="S18" s="3">
        <v>2550</v>
      </c>
      <c r="T18" s="3">
        <v>2250</v>
      </c>
      <c r="U18" s="3">
        <v>2540</v>
      </c>
      <c r="V18" s="5">
        <f>S18*T18*U18/1000000000</f>
        <v>14.57325</v>
      </c>
    </row>
    <row r="19" spans="1:22" s="3" customFormat="1" ht="20.100000000000001" customHeight="1">
      <c r="A19" s="214"/>
      <c r="B19" s="223"/>
      <c r="C19" s="290"/>
      <c r="D19" s="290"/>
      <c r="E19" s="217"/>
      <c r="F19" s="210"/>
      <c r="G19" s="210"/>
      <c r="H19" s="287"/>
      <c r="I19" s="288"/>
      <c r="J19" s="214"/>
      <c r="K19" s="215"/>
      <c r="L19" s="216" t="s">
        <v>377</v>
      </c>
      <c r="M19" s="217"/>
      <c r="N19" s="289">
        <v>1</v>
      </c>
      <c r="O19" s="219" t="s">
        <v>379</v>
      </c>
      <c r="P19" s="4">
        <v>58224</v>
      </c>
      <c r="Q19" s="4">
        <v>72780</v>
      </c>
      <c r="R19" s="224">
        <v>761.9259320000001</v>
      </c>
      <c r="S19" s="3">
        <v>2510</v>
      </c>
      <c r="T19" s="3">
        <v>1100</v>
      </c>
      <c r="U19" s="3">
        <v>1910</v>
      </c>
      <c r="V19" s="5">
        <f t="shared" ref="V19:V24" si="0">S19*T19*U19/1000000000</f>
        <v>5.2735099999999999</v>
      </c>
    </row>
    <row r="20" spans="1:22" s="3" customFormat="1" ht="20.100000000000001" customHeight="1">
      <c r="A20" s="214"/>
      <c r="B20" s="223"/>
      <c r="C20" s="290"/>
      <c r="D20" s="290"/>
      <c r="E20" s="217"/>
      <c r="F20" s="210"/>
      <c r="G20" s="210"/>
      <c r="H20" s="287"/>
      <c r="I20" s="288"/>
      <c r="J20" s="214"/>
      <c r="K20" s="215"/>
      <c r="L20" s="216"/>
      <c r="M20" s="217"/>
      <c r="N20" s="218"/>
      <c r="O20" s="219"/>
      <c r="P20" s="4"/>
      <c r="Q20" s="4"/>
      <c r="R20" s="222"/>
      <c r="S20" s="3">
        <v>2250</v>
      </c>
      <c r="T20" s="3">
        <v>1100</v>
      </c>
      <c r="U20" s="3">
        <v>2540</v>
      </c>
      <c r="V20" s="5">
        <f t="shared" si="0"/>
        <v>6.2865000000000002</v>
      </c>
    </row>
    <row r="21" spans="1:22" s="3" customFormat="1" ht="20.100000000000001" customHeight="1">
      <c r="A21" s="226"/>
      <c r="B21" s="223"/>
      <c r="C21" s="290"/>
      <c r="D21" s="290"/>
      <c r="E21" s="217"/>
      <c r="F21" s="210"/>
      <c r="G21" s="210"/>
      <c r="H21" s="287"/>
      <c r="I21" s="288"/>
      <c r="J21" s="226"/>
      <c r="K21" s="215"/>
      <c r="L21" s="216"/>
      <c r="M21" s="217"/>
      <c r="N21" s="218"/>
      <c r="O21" s="219"/>
      <c r="P21" s="4"/>
      <c r="Q21" s="4"/>
      <c r="R21" s="222"/>
      <c r="S21" s="3">
        <v>2200</v>
      </c>
      <c r="T21" s="3">
        <v>1000</v>
      </c>
      <c r="U21" s="3">
        <v>2540</v>
      </c>
      <c r="V21" s="5">
        <f t="shared" si="0"/>
        <v>5.5880000000000001</v>
      </c>
    </row>
    <row r="22" spans="1:22" s="7" customFormat="1" ht="20.100000000000001" customHeight="1">
      <c r="A22" s="226"/>
      <c r="B22" s="227"/>
      <c r="C22" s="208"/>
      <c r="D22" s="208"/>
      <c r="E22" s="217"/>
      <c r="F22" s="218"/>
      <c r="G22" s="219"/>
      <c r="H22" s="220"/>
      <c r="I22" s="221"/>
      <c r="J22" s="226"/>
      <c r="K22" s="228"/>
      <c r="L22" s="216"/>
      <c r="M22" s="208"/>
      <c r="N22" s="218"/>
      <c r="O22" s="219"/>
      <c r="P22" s="6"/>
      <c r="Q22" s="6"/>
      <c r="R22" s="222"/>
      <c r="S22" s="3">
        <v>2200</v>
      </c>
      <c r="T22" s="3">
        <v>1000</v>
      </c>
      <c r="U22" s="3">
        <v>2540</v>
      </c>
      <c r="V22" s="5">
        <f t="shared" si="0"/>
        <v>5.5880000000000001</v>
      </c>
    </row>
    <row r="23" spans="1:22" s="8" customFormat="1" ht="20.100000000000001" customHeight="1">
      <c r="A23" s="226"/>
      <c r="B23" s="229"/>
      <c r="C23" s="208"/>
      <c r="D23" s="230"/>
      <c r="E23" s="217"/>
      <c r="F23" s="218"/>
      <c r="G23" s="219"/>
      <c r="H23" s="220"/>
      <c r="I23" s="221"/>
      <c r="J23" s="226"/>
      <c r="K23" s="229"/>
      <c r="L23" s="216"/>
      <c r="M23" s="225"/>
      <c r="N23" s="218"/>
      <c r="O23" s="219"/>
      <c r="P23" s="6"/>
      <c r="Q23" s="6"/>
      <c r="R23" s="222"/>
      <c r="S23" s="3">
        <v>2440</v>
      </c>
      <c r="T23" s="3">
        <v>1220</v>
      </c>
      <c r="U23" s="3">
        <v>2300</v>
      </c>
      <c r="V23" s="5">
        <f t="shared" si="0"/>
        <v>6.8466399999999998</v>
      </c>
    </row>
    <row r="24" spans="1:22" s="8" customFormat="1" ht="20.100000000000001" customHeight="1">
      <c r="A24" s="226"/>
      <c r="B24" s="229"/>
      <c r="C24" s="208"/>
      <c r="D24" s="231"/>
      <c r="E24" s="217"/>
      <c r="F24" s="218"/>
      <c r="G24" s="219"/>
      <c r="H24" s="220"/>
      <c r="I24" s="221"/>
      <c r="J24" s="226"/>
      <c r="K24" s="229"/>
      <c r="L24" s="216"/>
      <c r="M24" s="232"/>
      <c r="N24" s="218"/>
      <c r="O24" s="219"/>
      <c r="P24" s="6"/>
      <c r="Q24" s="6"/>
      <c r="R24" s="222"/>
      <c r="S24" s="3">
        <v>2000</v>
      </c>
      <c r="T24" s="3">
        <v>2000</v>
      </c>
      <c r="U24" s="3">
        <v>1100</v>
      </c>
      <c r="V24" s="5">
        <f t="shared" si="0"/>
        <v>4.4000000000000004</v>
      </c>
    </row>
    <row r="25" spans="1:22" s="8" customFormat="1" ht="20.100000000000001" customHeight="1">
      <c r="A25" s="226"/>
      <c r="B25" s="229"/>
      <c r="C25" s="208"/>
      <c r="D25" s="231"/>
      <c r="E25" s="217"/>
      <c r="F25" s="218"/>
      <c r="G25" s="219"/>
      <c r="H25" s="220"/>
      <c r="I25" s="221"/>
      <c r="J25" s="226"/>
      <c r="K25" s="229"/>
      <c r="L25" s="216"/>
      <c r="M25" s="232"/>
      <c r="N25" s="218"/>
      <c r="O25" s="219"/>
      <c r="P25" s="6"/>
      <c r="Q25" s="6"/>
      <c r="R25" s="222"/>
      <c r="S25" s="3"/>
      <c r="T25" s="3"/>
      <c r="U25" s="3"/>
      <c r="V25" s="5"/>
    </row>
    <row r="26" spans="1:22" s="8" customFormat="1" ht="20.100000000000001" customHeight="1" thickBot="1">
      <c r="A26" s="226"/>
      <c r="B26" s="229"/>
      <c r="C26" s="233" t="s">
        <v>29</v>
      </c>
      <c r="D26" s="234"/>
      <c r="E26" s="235"/>
      <c r="F26" s="236">
        <v>1</v>
      </c>
      <c r="G26" s="237" t="s">
        <v>30</v>
      </c>
      <c r="H26" s="238"/>
      <c r="I26" s="239">
        <v>0</v>
      </c>
      <c r="J26" s="226"/>
      <c r="K26" s="229"/>
      <c r="L26" s="240"/>
      <c r="M26" s="241"/>
      <c r="N26" s="242"/>
      <c r="O26" s="243"/>
      <c r="P26" s="9"/>
      <c r="Q26" s="9"/>
      <c r="R26" s="244"/>
      <c r="S26" s="3"/>
      <c r="T26" s="3"/>
      <c r="U26" s="3"/>
      <c r="V26" s="5"/>
    </row>
    <row r="27" spans="1:22" s="8" customFormat="1" ht="20.100000000000001" customHeight="1">
      <c r="A27" s="245"/>
      <c r="B27" s="246"/>
      <c r="C27" s="247" t="s">
        <v>329</v>
      </c>
      <c r="D27" s="247"/>
      <c r="E27" s="225"/>
      <c r="F27" s="225"/>
      <c r="G27" s="219"/>
      <c r="H27" s="248" t="s">
        <v>31</v>
      </c>
      <c r="I27" s="249">
        <v>2442600</v>
      </c>
      <c r="J27" s="245"/>
      <c r="K27" s="246"/>
      <c r="L27" s="210" t="s">
        <v>378</v>
      </c>
      <c r="M27" s="210"/>
      <c r="N27" s="218"/>
      <c r="O27" s="219"/>
      <c r="P27" s="250">
        <v>58224</v>
      </c>
      <c r="Q27" s="10">
        <v>72780</v>
      </c>
      <c r="R27" s="251">
        <v>761.9259320000001</v>
      </c>
      <c r="S27" s="1"/>
    </row>
    <row r="28" spans="1:22" s="8" customFormat="1" ht="20.100000000000001" customHeight="1">
      <c r="A28" s="245"/>
      <c r="B28" s="246"/>
      <c r="C28" s="208"/>
      <c r="D28" s="252"/>
      <c r="E28" s="225"/>
      <c r="F28" s="225"/>
      <c r="G28" s="219"/>
      <c r="H28" s="248"/>
      <c r="I28" s="253"/>
      <c r="J28" s="245"/>
      <c r="K28" s="246"/>
      <c r="L28" s="252"/>
      <c r="M28" s="252"/>
      <c r="N28" s="225"/>
      <c r="O28" s="225"/>
      <c r="P28" s="225"/>
      <c r="Q28" s="11"/>
      <c r="R28" s="254"/>
      <c r="S28" s="1"/>
    </row>
    <row r="29" spans="1:22" s="8" customFormat="1" ht="20.100000000000001" customHeight="1">
      <c r="A29" s="164"/>
      <c r="B29" s="154"/>
      <c r="C29" s="154"/>
      <c r="D29" s="154"/>
      <c r="E29" s="255" t="s">
        <v>32</v>
      </c>
      <c r="F29" s="256"/>
      <c r="G29" s="215"/>
      <c r="H29" s="257"/>
      <c r="I29" s="258"/>
      <c r="J29" s="259"/>
      <c r="K29" s="260"/>
      <c r="L29" s="260"/>
      <c r="M29" s="260"/>
      <c r="N29" s="255" t="s">
        <v>33</v>
      </c>
      <c r="O29" s="232"/>
      <c r="P29" s="232"/>
      <c r="Q29" s="232"/>
      <c r="R29" s="261"/>
      <c r="S29" s="1"/>
    </row>
    <row r="30" spans="1:22" s="8" customFormat="1" ht="20.100000000000001" customHeight="1">
      <c r="A30" s="164"/>
      <c r="B30" s="154"/>
      <c r="C30" s="154"/>
      <c r="D30" s="154"/>
      <c r="E30" s="215"/>
      <c r="F30" s="256"/>
      <c r="G30" s="215"/>
      <c r="H30" s="257"/>
      <c r="I30" s="258"/>
      <c r="J30" s="259"/>
      <c r="K30" s="260"/>
      <c r="L30" s="260"/>
      <c r="M30" s="260"/>
      <c r="N30" s="232"/>
      <c r="O30" s="232"/>
      <c r="P30" s="232"/>
      <c r="Q30" s="232"/>
      <c r="R30" s="261"/>
      <c r="S30" s="1"/>
    </row>
    <row r="31" spans="1:22" s="8" customFormat="1" ht="20.100000000000001" customHeight="1">
      <c r="A31" s="164"/>
      <c r="B31" s="154"/>
      <c r="C31" s="154"/>
      <c r="D31" s="154"/>
      <c r="E31" s="232"/>
      <c r="F31" s="215"/>
      <c r="G31" s="215"/>
      <c r="H31" s="215"/>
      <c r="I31" s="262"/>
      <c r="J31" s="259"/>
      <c r="K31" s="260"/>
      <c r="L31" s="260"/>
      <c r="M31" s="260"/>
      <c r="N31" s="232"/>
      <c r="O31" s="232"/>
      <c r="P31" s="232"/>
      <c r="Q31" s="232"/>
      <c r="R31" s="261"/>
      <c r="S31" s="1"/>
    </row>
    <row r="32" spans="1:22" s="8" customFormat="1" ht="20.100000000000001" customHeight="1">
      <c r="A32" s="263"/>
      <c r="B32" s="232"/>
      <c r="C32" s="232"/>
      <c r="D32" s="215"/>
      <c r="E32" s="215"/>
      <c r="F32" s="215"/>
      <c r="G32" s="215"/>
      <c r="H32" s="215"/>
      <c r="I32" s="262"/>
      <c r="J32" s="264"/>
      <c r="K32" s="265"/>
      <c r="L32" s="266"/>
      <c r="M32" s="265"/>
      <c r="N32" s="265"/>
      <c r="O32" s="265"/>
      <c r="P32" s="265"/>
      <c r="Q32" s="206"/>
      <c r="R32" s="267"/>
      <c r="S32" s="1"/>
    </row>
    <row r="33" spans="1:19" s="8" customFormat="1" ht="20.100000000000001" customHeight="1" thickBot="1">
      <c r="A33" s="268"/>
      <c r="B33" s="241"/>
      <c r="C33" s="241"/>
      <c r="D33" s="241"/>
      <c r="E33" s="269"/>
      <c r="F33" s="270"/>
      <c r="G33" s="269"/>
      <c r="H33" s="271"/>
      <c r="I33" s="272"/>
      <c r="J33" s="273"/>
      <c r="K33" s="274"/>
      <c r="L33" s="275"/>
      <c r="M33" s="274"/>
      <c r="N33" s="274"/>
      <c r="O33" s="274"/>
      <c r="P33" s="274"/>
      <c r="Q33" s="276"/>
      <c r="R33" s="277"/>
      <c r="S33" s="1"/>
    </row>
    <row r="34" spans="1:19" s="8" customFormat="1" ht="12" customHeight="1">
      <c r="A34" s="232"/>
      <c r="B34" s="232"/>
      <c r="C34" s="232"/>
      <c r="D34" s="232"/>
      <c r="E34" s="225"/>
      <c r="F34" s="218"/>
      <c r="G34" s="225"/>
      <c r="H34" s="278"/>
      <c r="I34" s="278"/>
      <c r="J34" s="265"/>
      <c r="K34" s="265"/>
      <c r="L34" s="266"/>
      <c r="M34" s="265"/>
      <c r="N34" s="265"/>
      <c r="O34" s="265"/>
      <c r="P34" s="265"/>
      <c r="Q34" s="206"/>
      <c r="R34" s="206"/>
      <c r="S34" s="1"/>
    </row>
    <row r="35" spans="1:19" s="8" customFormat="1" ht="12" customHeight="1">
      <c r="A35" s="232"/>
      <c r="B35" s="232"/>
      <c r="C35" s="232"/>
      <c r="D35" s="232"/>
      <c r="E35" s="215"/>
      <c r="F35" s="256"/>
      <c r="G35" s="215"/>
      <c r="H35" s="257"/>
      <c r="I35" s="257"/>
      <c r="J35" s="265"/>
      <c r="K35" s="265"/>
      <c r="L35" s="266"/>
      <c r="M35" s="265"/>
      <c r="N35" s="265"/>
      <c r="O35" s="265"/>
      <c r="P35" s="265"/>
      <c r="Q35" s="206"/>
      <c r="R35" s="206"/>
      <c r="S35" s="1"/>
    </row>
    <row r="36" spans="1:19" s="8" customFormat="1" ht="12" customHeight="1">
      <c r="A36" s="232"/>
      <c r="B36" s="232"/>
      <c r="C36" s="232"/>
      <c r="D36" s="232"/>
      <c r="E36" s="232"/>
      <c r="F36" s="232"/>
      <c r="G36" s="215"/>
      <c r="H36" s="257"/>
      <c r="I36" s="257"/>
      <c r="J36" s="265"/>
      <c r="K36" s="265"/>
      <c r="L36" s="266"/>
      <c r="M36" s="265"/>
      <c r="N36" s="265"/>
      <c r="O36" s="265"/>
      <c r="P36" s="265"/>
      <c r="Q36" s="206"/>
      <c r="R36" s="206"/>
      <c r="S36" s="1"/>
    </row>
    <row r="37" spans="1:19" s="8" customFormat="1" ht="12" customHeight="1">
      <c r="A37" s="232"/>
      <c r="B37" s="232"/>
      <c r="C37" s="232"/>
      <c r="D37" s="232"/>
      <c r="E37" s="215"/>
      <c r="F37" s="256"/>
      <c r="G37" s="215"/>
      <c r="H37" s="257"/>
      <c r="I37" s="257"/>
      <c r="J37" s="265"/>
      <c r="K37" s="265"/>
      <c r="L37" s="266"/>
      <c r="M37" s="265"/>
      <c r="N37" s="265"/>
      <c r="O37" s="265"/>
      <c r="P37" s="265"/>
      <c r="Q37" s="206"/>
      <c r="R37" s="206"/>
      <c r="S37" s="1"/>
    </row>
    <row r="38" spans="1:19" s="8" customFormat="1" ht="12" customHeight="1">
      <c r="A38" s="232"/>
      <c r="B38" s="232"/>
      <c r="C38" s="232"/>
      <c r="D38" s="232"/>
      <c r="E38" s="225"/>
      <c r="F38" s="218"/>
      <c r="G38" s="225"/>
      <c r="H38" s="278"/>
      <c r="I38" s="278"/>
      <c r="J38" s="265"/>
      <c r="K38" s="265"/>
      <c r="L38" s="266"/>
      <c r="M38" s="265"/>
      <c r="N38" s="265"/>
      <c r="O38" s="265"/>
      <c r="P38" s="265"/>
      <c r="Q38" s="206"/>
      <c r="R38" s="206"/>
      <c r="S38" s="1"/>
    </row>
    <row r="39" spans="1:19" s="8" customFormat="1" ht="12" customHeight="1">
      <c r="A39" s="232"/>
      <c r="B39" s="232"/>
      <c r="C39" s="232"/>
      <c r="D39" s="232"/>
      <c r="E39" s="215"/>
      <c r="F39" s="256"/>
      <c r="G39" s="215"/>
      <c r="H39" s="257"/>
      <c r="I39" s="257"/>
      <c r="J39" s="265"/>
      <c r="K39" s="265"/>
      <c r="L39" s="266"/>
      <c r="M39" s="265"/>
      <c r="N39" s="265"/>
      <c r="O39" s="265"/>
      <c r="P39" s="265"/>
      <c r="Q39" s="206"/>
      <c r="R39" s="206"/>
      <c r="S39" s="1"/>
    </row>
    <row r="40" spans="1:19" s="8" customFormat="1" ht="12" customHeight="1">
      <c r="A40" s="232"/>
      <c r="B40" s="232"/>
      <c r="C40" s="232"/>
      <c r="D40" s="232"/>
      <c r="E40" s="279"/>
      <c r="F40" s="256"/>
      <c r="G40" s="215"/>
      <c r="H40" s="257"/>
      <c r="I40" s="257"/>
      <c r="J40" s="265"/>
      <c r="K40" s="265"/>
      <c r="L40" s="266"/>
      <c r="M40" s="265"/>
      <c r="N40" s="265"/>
      <c r="O40" s="265"/>
      <c r="P40" s="265"/>
      <c r="Q40" s="206"/>
      <c r="R40" s="206"/>
      <c r="S40" s="1"/>
    </row>
    <row r="41" spans="1:19" s="8" customFormat="1" ht="12" customHeight="1">
      <c r="A41" s="232"/>
      <c r="B41" s="232"/>
      <c r="C41" s="232"/>
      <c r="D41" s="232"/>
      <c r="E41" s="215"/>
      <c r="F41" s="256"/>
      <c r="G41" s="215"/>
      <c r="H41" s="257"/>
      <c r="I41" s="257"/>
      <c r="J41" s="265"/>
      <c r="K41" s="265"/>
      <c r="L41" s="266"/>
      <c r="M41" s="265"/>
      <c r="N41" s="265"/>
      <c r="O41" s="265"/>
      <c r="P41" s="265"/>
      <c r="Q41" s="206"/>
      <c r="R41" s="206"/>
      <c r="S41" s="1"/>
    </row>
    <row r="42" spans="1:19" s="8" customFormat="1" ht="12" customHeight="1">
      <c r="A42" s="232"/>
      <c r="B42" s="232"/>
      <c r="C42" s="232"/>
      <c r="D42" s="232"/>
      <c r="E42" s="232"/>
      <c r="F42" s="232"/>
      <c r="G42" s="215"/>
      <c r="H42" s="257"/>
      <c r="I42" s="257"/>
      <c r="J42" s="265"/>
      <c r="K42" s="265"/>
      <c r="L42" s="266"/>
      <c r="M42" s="265"/>
      <c r="N42" s="265"/>
      <c r="O42" s="265"/>
      <c r="P42" s="265"/>
      <c r="Q42" s="206"/>
      <c r="R42" s="206"/>
      <c r="S42" s="1"/>
    </row>
    <row r="43" spans="1:19" s="8" customFormat="1" ht="12" customHeight="1">
      <c r="A43" s="232"/>
      <c r="B43" s="232"/>
      <c r="C43" s="232"/>
      <c r="D43" s="232"/>
      <c r="E43" s="279"/>
      <c r="F43" s="280"/>
      <c r="G43" s="279"/>
      <c r="H43" s="279"/>
      <c r="I43" s="278"/>
      <c r="J43" s="265"/>
      <c r="K43" s="265"/>
      <c r="L43" s="266"/>
      <c r="M43" s="265"/>
      <c r="N43" s="265"/>
      <c r="O43" s="265"/>
      <c r="P43" s="265"/>
      <c r="Q43" s="206"/>
      <c r="R43" s="206"/>
      <c r="S43" s="1"/>
    </row>
    <row r="44" spans="1:19" s="8" customFormat="1" ht="12" customHeight="1">
      <c r="A44" s="232"/>
      <c r="B44" s="232"/>
      <c r="C44" s="232"/>
      <c r="D44" s="232"/>
      <c r="E44" s="232"/>
      <c r="F44" s="232"/>
      <c r="G44" s="183"/>
      <c r="H44" s="183"/>
      <c r="I44" s="183"/>
      <c r="J44" s="265"/>
      <c r="K44" s="265"/>
      <c r="L44" s="266"/>
      <c r="M44" s="265"/>
      <c r="N44" s="265"/>
      <c r="O44" s="265"/>
      <c r="P44" s="265"/>
      <c r="Q44" s="206"/>
      <c r="R44" s="206"/>
      <c r="S44" s="1"/>
    </row>
    <row r="45" spans="1:19" s="8" customFormat="1" ht="12" customHeight="1">
      <c r="A45" s="232"/>
      <c r="B45" s="232"/>
      <c r="C45" s="232"/>
      <c r="D45" s="232"/>
      <c r="E45" s="232"/>
      <c r="F45" s="232"/>
      <c r="G45" s="232"/>
      <c r="H45" s="232"/>
      <c r="I45" s="281"/>
      <c r="J45" s="265"/>
      <c r="K45" s="265"/>
      <c r="L45" s="266"/>
      <c r="M45" s="265"/>
      <c r="N45" s="265"/>
      <c r="O45" s="265"/>
      <c r="P45" s="265"/>
      <c r="Q45" s="206"/>
      <c r="R45" s="206"/>
      <c r="S45" s="1"/>
    </row>
    <row r="46" spans="1:19" s="8" customFormat="1" ht="12" customHeight="1">
      <c r="A46" s="232"/>
      <c r="B46" s="232"/>
      <c r="C46" s="232"/>
      <c r="D46" s="232"/>
      <c r="E46" s="215"/>
      <c r="F46" s="215"/>
      <c r="G46" s="215"/>
      <c r="H46" s="257"/>
      <c r="I46" s="257"/>
      <c r="J46" s="265"/>
      <c r="K46" s="265"/>
      <c r="L46" s="266"/>
      <c r="M46" s="265"/>
      <c r="N46" s="265"/>
      <c r="O46" s="265"/>
      <c r="P46" s="265"/>
      <c r="Q46" s="206"/>
      <c r="R46" s="206"/>
      <c r="S46" s="1"/>
    </row>
    <row r="47" spans="1:19" s="8" customFormat="1" ht="12" customHeight="1">
      <c r="A47" s="232"/>
      <c r="B47" s="232"/>
      <c r="C47" s="232"/>
      <c r="D47" s="232"/>
      <c r="E47" s="215"/>
      <c r="F47" s="215"/>
      <c r="G47" s="215"/>
      <c r="H47" s="257"/>
      <c r="I47" s="257"/>
      <c r="J47" s="265"/>
      <c r="K47" s="265"/>
      <c r="L47" s="265"/>
      <c r="M47" s="265"/>
      <c r="N47" s="265"/>
      <c r="O47" s="265"/>
      <c r="P47" s="265"/>
      <c r="Q47" s="206"/>
      <c r="R47" s="206"/>
      <c r="S47" s="1"/>
    </row>
    <row r="48" spans="1:19" s="8" customFormat="1" ht="12" customHeight="1">
      <c r="A48" s="232"/>
      <c r="B48" s="232"/>
      <c r="C48" s="232"/>
      <c r="D48" s="232"/>
      <c r="E48" s="215"/>
      <c r="F48" s="232"/>
      <c r="G48" s="232"/>
      <c r="H48" s="257"/>
      <c r="I48" s="257"/>
      <c r="J48" s="265"/>
      <c r="K48" s="265"/>
      <c r="L48" s="265"/>
      <c r="M48" s="265"/>
      <c r="N48" s="265"/>
      <c r="O48" s="265"/>
      <c r="P48" s="265"/>
      <c r="Q48" s="206"/>
      <c r="R48" s="206"/>
      <c r="S48" s="1"/>
    </row>
    <row r="49" spans="1:19" s="8" customFormat="1" ht="12" customHeight="1">
      <c r="A49" s="232"/>
      <c r="B49" s="232"/>
      <c r="C49" s="232"/>
      <c r="D49" s="232"/>
      <c r="E49" s="232"/>
      <c r="F49" s="232"/>
      <c r="G49" s="215"/>
      <c r="H49" s="257"/>
      <c r="I49" s="257"/>
      <c r="J49" s="265"/>
      <c r="K49" s="265"/>
      <c r="L49" s="265"/>
      <c r="M49" s="265"/>
      <c r="N49" s="265"/>
      <c r="O49" s="265"/>
      <c r="P49" s="265"/>
      <c r="Q49" s="206"/>
      <c r="R49" s="206"/>
      <c r="S49" s="1"/>
    </row>
    <row r="50" spans="1:19" s="8" customFormat="1">
      <c r="A50" s="232"/>
      <c r="B50" s="282"/>
      <c r="C50" s="279"/>
      <c r="D50" s="225"/>
      <c r="E50" s="225"/>
      <c r="F50" s="218"/>
      <c r="G50" s="225"/>
      <c r="H50" s="278"/>
      <c r="I50" s="278"/>
      <c r="J50" s="265"/>
      <c r="K50" s="265"/>
      <c r="L50" s="265"/>
      <c r="M50" s="265"/>
      <c r="N50" s="265"/>
      <c r="O50" s="265"/>
      <c r="P50" s="265"/>
      <c r="Q50" s="206"/>
      <c r="R50" s="206"/>
      <c r="S50" s="1"/>
    </row>
    <row r="51" spans="1:19" s="8" customFormat="1">
      <c r="A51" s="232"/>
      <c r="B51" s="232"/>
      <c r="C51" s="232"/>
      <c r="D51" s="232"/>
      <c r="E51" s="215"/>
      <c r="F51" s="256"/>
      <c r="G51" s="215"/>
      <c r="H51" s="257"/>
      <c r="I51" s="257"/>
      <c r="J51" s="265"/>
      <c r="K51" s="265"/>
      <c r="L51" s="265"/>
      <c r="M51" s="265"/>
      <c r="N51" s="265"/>
      <c r="O51" s="265"/>
      <c r="P51" s="265"/>
      <c r="Q51" s="206"/>
      <c r="R51" s="206"/>
      <c r="S51" s="1"/>
    </row>
    <row r="52" spans="1:19" s="8" customFormat="1">
      <c r="A52" s="232"/>
      <c r="B52" s="232"/>
      <c r="C52" s="232"/>
      <c r="D52" s="232"/>
      <c r="E52" s="215"/>
      <c r="F52" s="256"/>
      <c r="G52" s="215"/>
      <c r="H52" s="257"/>
      <c r="I52" s="257"/>
      <c r="J52" s="265"/>
      <c r="K52" s="265"/>
      <c r="L52" s="265"/>
      <c r="M52" s="265"/>
      <c r="N52" s="265"/>
      <c r="O52" s="265"/>
      <c r="P52" s="265"/>
      <c r="Q52" s="206"/>
      <c r="R52" s="206"/>
      <c r="S52" s="1"/>
    </row>
    <row r="53" spans="1:19" s="8" customFormat="1">
      <c r="A53" s="232"/>
      <c r="B53" s="232"/>
      <c r="C53" s="232"/>
      <c r="D53" s="232"/>
      <c r="E53" s="215"/>
      <c r="F53" s="256"/>
      <c r="G53" s="215"/>
      <c r="H53" s="257"/>
      <c r="I53" s="257"/>
      <c r="J53" s="265"/>
      <c r="K53" s="265"/>
      <c r="L53" s="265"/>
      <c r="M53" s="265"/>
      <c r="N53" s="265"/>
      <c r="O53" s="265"/>
      <c r="P53" s="265"/>
      <c r="Q53" s="206"/>
      <c r="R53" s="206"/>
      <c r="S53" s="1"/>
    </row>
    <row r="54" spans="1:19" s="8" customFormat="1">
      <c r="A54" s="232"/>
      <c r="B54" s="232"/>
      <c r="C54" s="232"/>
      <c r="D54" s="232"/>
      <c r="E54" s="225"/>
      <c r="F54" s="232"/>
      <c r="G54" s="232"/>
      <c r="H54" s="278"/>
      <c r="I54" s="278"/>
      <c r="J54" s="265"/>
      <c r="K54" s="265"/>
      <c r="L54" s="265"/>
      <c r="M54" s="265"/>
      <c r="N54" s="265"/>
      <c r="O54" s="265"/>
      <c r="P54" s="265"/>
      <c r="Q54" s="206"/>
      <c r="R54" s="206"/>
      <c r="S54" s="1"/>
    </row>
    <row r="55" spans="1:19" s="8" customFormat="1">
      <c r="A55" s="232"/>
      <c r="B55" s="232"/>
      <c r="C55" s="232"/>
      <c r="D55" s="232"/>
      <c r="E55" s="215"/>
      <c r="F55" s="256"/>
      <c r="G55" s="215"/>
      <c r="H55" s="257"/>
      <c r="I55" s="257"/>
      <c r="J55" s="265"/>
      <c r="K55" s="265"/>
      <c r="L55" s="265"/>
      <c r="M55" s="265"/>
      <c r="N55" s="265"/>
      <c r="O55" s="265"/>
      <c r="P55" s="265"/>
      <c r="Q55" s="206"/>
      <c r="R55" s="206"/>
      <c r="S55" s="1"/>
    </row>
    <row r="56" spans="1:19" s="8" customFormat="1">
      <c r="A56" s="232"/>
      <c r="B56" s="232"/>
      <c r="C56" s="232"/>
      <c r="D56" s="232"/>
      <c r="E56" s="215"/>
      <c r="F56" s="256"/>
      <c r="G56" s="215"/>
      <c r="H56" s="257"/>
      <c r="I56" s="257"/>
      <c r="J56" s="265"/>
      <c r="K56" s="265"/>
      <c r="L56" s="265"/>
      <c r="M56" s="265"/>
      <c r="N56" s="265"/>
      <c r="O56" s="265"/>
      <c r="P56" s="265"/>
      <c r="Q56" s="206"/>
      <c r="R56" s="206"/>
      <c r="S56" s="1"/>
    </row>
    <row r="57" spans="1:19" s="8" customFormat="1">
      <c r="A57" s="232"/>
      <c r="B57" s="232"/>
      <c r="C57" s="232"/>
      <c r="D57" s="232"/>
      <c r="E57" s="225"/>
      <c r="F57" s="256"/>
      <c r="G57" s="215"/>
      <c r="H57" s="257"/>
      <c r="I57" s="257"/>
      <c r="J57" s="265"/>
      <c r="K57" s="265"/>
      <c r="L57" s="232"/>
      <c r="M57" s="265"/>
      <c r="N57" s="265"/>
      <c r="O57" s="265"/>
      <c r="P57" s="265"/>
      <c r="Q57" s="206"/>
      <c r="R57" s="206"/>
      <c r="S57" s="1"/>
    </row>
    <row r="58" spans="1:19" s="8" customFormat="1">
      <c r="A58" s="232"/>
      <c r="B58" s="232"/>
      <c r="C58" s="232"/>
      <c r="D58" s="232"/>
      <c r="E58" s="232"/>
      <c r="F58" s="232"/>
      <c r="G58" s="232"/>
      <c r="H58" s="232"/>
      <c r="I58" s="232"/>
      <c r="J58" s="265"/>
      <c r="K58" s="265"/>
      <c r="L58" s="232"/>
      <c r="M58" s="265"/>
      <c r="N58" s="265"/>
      <c r="O58" s="265"/>
      <c r="P58" s="265"/>
      <c r="Q58" s="206"/>
      <c r="R58" s="206"/>
      <c r="S58" s="1"/>
    </row>
    <row r="59" spans="1:19" s="8" customFormat="1">
      <c r="A59" s="232"/>
      <c r="B59" s="232"/>
      <c r="C59" s="232"/>
      <c r="D59" s="232"/>
      <c r="E59" s="215"/>
      <c r="F59" s="232"/>
      <c r="G59" s="232"/>
      <c r="H59" s="215"/>
      <c r="I59" s="283"/>
      <c r="J59" s="265"/>
      <c r="K59" s="265"/>
      <c r="L59" s="232"/>
      <c r="M59" s="265"/>
      <c r="N59" s="265"/>
      <c r="O59" s="265"/>
      <c r="P59" s="265"/>
      <c r="Q59" s="206"/>
      <c r="R59" s="206"/>
      <c r="S59" s="1"/>
    </row>
    <row r="60" spans="1:19" s="8" customFormat="1">
      <c r="A60" s="232"/>
      <c r="B60" s="232"/>
      <c r="C60" s="232"/>
      <c r="D60" s="232"/>
      <c r="E60" s="215"/>
      <c r="F60" s="256"/>
      <c r="G60" s="215"/>
      <c r="H60" s="215"/>
      <c r="I60" s="284"/>
      <c r="J60" s="265"/>
      <c r="K60" s="265"/>
      <c r="L60" s="232"/>
      <c r="M60" s="265"/>
      <c r="N60" s="265"/>
      <c r="O60" s="265"/>
      <c r="P60" s="265"/>
      <c r="Q60" s="206"/>
      <c r="R60" s="206"/>
      <c r="S60" s="1"/>
    </row>
    <row r="61" spans="1:19" s="8" customFormat="1">
      <c r="A61" s="232"/>
      <c r="B61" s="232"/>
      <c r="C61" s="232"/>
      <c r="D61" s="232"/>
      <c r="E61" s="206"/>
      <c r="F61" s="232"/>
      <c r="G61" s="232"/>
      <c r="H61" s="285"/>
      <c r="I61" s="285"/>
      <c r="J61" s="265"/>
      <c r="K61" s="265"/>
      <c r="L61" s="232"/>
      <c r="M61" s="265"/>
      <c r="N61" s="265"/>
      <c r="O61" s="265"/>
      <c r="P61" s="265"/>
      <c r="Q61" s="206"/>
      <c r="R61" s="206"/>
      <c r="S61" s="1"/>
    </row>
    <row r="62" spans="1:19" s="8" customFormat="1">
      <c r="A62" s="232"/>
      <c r="B62" s="232"/>
      <c r="C62" s="232"/>
      <c r="D62" s="232"/>
      <c r="E62" s="206"/>
      <c r="F62" s="232"/>
      <c r="G62" s="232"/>
      <c r="H62" s="206"/>
      <c r="I62" s="206"/>
      <c r="J62" s="265"/>
      <c r="K62" s="265"/>
      <c r="L62" s="232"/>
      <c r="M62" s="232"/>
      <c r="N62" s="232"/>
      <c r="O62" s="232"/>
      <c r="P62" s="232"/>
      <c r="Q62" s="206"/>
      <c r="R62" s="206"/>
      <c r="S62" s="1"/>
    </row>
    <row r="63" spans="1:19" s="8" customFormat="1">
      <c r="A63" s="232"/>
      <c r="B63" s="232"/>
      <c r="C63" s="232"/>
      <c r="D63" s="232"/>
      <c r="E63" s="206"/>
      <c r="F63" s="286"/>
      <c r="G63" s="206"/>
      <c r="H63" s="206"/>
      <c r="I63" s="206"/>
      <c r="J63" s="265"/>
      <c r="K63" s="265"/>
      <c r="L63" s="232"/>
      <c r="M63" s="232"/>
      <c r="N63" s="232"/>
      <c r="O63" s="232"/>
      <c r="P63" s="232"/>
      <c r="Q63" s="206"/>
      <c r="R63" s="206"/>
      <c r="S63" s="1"/>
    </row>
    <row r="64" spans="1:19" s="8" customFormat="1">
      <c r="A64" s="232"/>
      <c r="B64" s="232"/>
      <c r="C64" s="232"/>
      <c r="D64" s="232"/>
      <c r="E64" s="206"/>
      <c r="F64" s="286"/>
      <c r="G64" s="206"/>
      <c r="H64" s="206"/>
      <c r="I64" s="206"/>
      <c r="J64" s="232"/>
      <c r="K64" s="232"/>
      <c r="L64" s="232"/>
      <c r="M64" s="232"/>
      <c r="N64" s="232"/>
      <c r="O64" s="232"/>
      <c r="P64" s="232"/>
      <c r="Q64" s="206"/>
      <c r="R64" s="206"/>
      <c r="S64" s="1"/>
    </row>
    <row r="65" spans="1:20" s="8" customFormat="1">
      <c r="A65" s="232"/>
      <c r="B65" s="232"/>
      <c r="C65" s="232"/>
      <c r="D65" s="232"/>
      <c r="E65" s="206"/>
      <c r="F65" s="232"/>
      <c r="G65" s="232"/>
      <c r="H65" s="206"/>
      <c r="I65" s="206"/>
      <c r="J65" s="232"/>
      <c r="K65" s="232"/>
      <c r="L65" s="232"/>
      <c r="M65" s="232"/>
      <c r="N65" s="232"/>
      <c r="O65" s="232"/>
      <c r="P65" s="232"/>
      <c r="Q65" s="206"/>
      <c r="R65" s="206"/>
      <c r="S65" s="1"/>
    </row>
    <row r="66" spans="1:20" s="8" customFormat="1">
      <c r="A66" s="232"/>
      <c r="B66" s="232"/>
      <c r="C66" s="232"/>
      <c r="D66" s="232"/>
      <c r="E66" s="206"/>
      <c r="F66" s="286"/>
      <c r="G66" s="206"/>
      <c r="H66" s="206"/>
      <c r="I66" s="206"/>
      <c r="J66" s="232"/>
      <c r="K66" s="232"/>
      <c r="L66" s="232"/>
      <c r="M66" s="232"/>
      <c r="N66" s="232"/>
      <c r="O66" s="232"/>
      <c r="P66" s="232"/>
      <c r="Q66" s="232"/>
      <c r="R66" s="232"/>
      <c r="S66" s="1"/>
      <c r="T66" s="1"/>
    </row>
    <row r="67" spans="1:20" s="8" customFormat="1">
      <c r="A67" s="232"/>
      <c r="B67" s="232"/>
      <c r="C67" s="232"/>
      <c r="D67" s="232"/>
      <c r="E67" s="206"/>
      <c r="F67" s="232"/>
      <c r="G67" s="232"/>
      <c r="H67" s="206"/>
      <c r="I67" s="206"/>
      <c r="J67" s="232"/>
      <c r="K67" s="232"/>
      <c r="L67" s="232"/>
      <c r="M67" s="232"/>
      <c r="N67" s="232"/>
      <c r="O67" s="232"/>
      <c r="P67" s="232"/>
      <c r="Q67" s="232"/>
      <c r="R67" s="232"/>
    </row>
    <row r="68" spans="1:20" s="8" customFormat="1">
      <c r="A68" s="232"/>
      <c r="B68" s="232"/>
      <c r="C68" s="206"/>
      <c r="D68" s="206"/>
      <c r="E68" s="206"/>
      <c r="F68" s="286"/>
      <c r="G68" s="206"/>
      <c r="H68" s="206"/>
      <c r="I68" s="206"/>
      <c r="J68" s="232"/>
      <c r="K68" s="232"/>
      <c r="L68" s="232"/>
      <c r="M68" s="232"/>
      <c r="N68" s="232"/>
      <c r="O68" s="232"/>
      <c r="P68" s="232"/>
      <c r="Q68" s="232"/>
      <c r="R68" s="232"/>
    </row>
    <row r="69" spans="1:20" s="8" customFormat="1">
      <c r="A69" s="232"/>
      <c r="B69" s="232"/>
      <c r="C69" s="206"/>
      <c r="D69" s="206"/>
      <c r="E69" s="206"/>
      <c r="F69" s="286"/>
      <c r="G69" s="206"/>
      <c r="H69" s="206"/>
      <c r="I69" s="206"/>
      <c r="J69" s="232"/>
      <c r="K69" s="232"/>
      <c r="L69" s="232"/>
      <c r="M69" s="232"/>
      <c r="N69" s="232"/>
      <c r="O69" s="232"/>
      <c r="P69" s="232"/>
      <c r="Q69" s="232"/>
      <c r="R69" s="232"/>
    </row>
    <row r="70" spans="1:20" s="8" customFormat="1">
      <c r="A70" s="232"/>
      <c r="B70" s="232"/>
      <c r="C70" s="206"/>
      <c r="D70" s="206"/>
      <c r="E70" s="206"/>
      <c r="F70" s="286"/>
      <c r="G70" s="206"/>
      <c r="H70" s="206"/>
      <c r="I70" s="206"/>
      <c r="J70" s="232"/>
      <c r="K70" s="232"/>
      <c r="L70" s="232"/>
      <c r="M70" s="232"/>
      <c r="N70" s="232"/>
      <c r="O70" s="232"/>
      <c r="P70" s="232"/>
      <c r="Q70" s="232"/>
      <c r="R70" s="232"/>
    </row>
    <row r="71" spans="1:20" s="8" customFormat="1">
      <c r="A71" s="232"/>
      <c r="B71" s="232"/>
      <c r="C71" s="232"/>
      <c r="D71" s="232"/>
      <c r="E71" s="206"/>
      <c r="F71" s="286"/>
      <c r="G71" s="206"/>
      <c r="H71" s="206"/>
      <c r="I71" s="206"/>
      <c r="J71" s="232"/>
      <c r="K71" s="232"/>
      <c r="L71" s="232"/>
      <c r="M71" s="232"/>
      <c r="N71" s="232"/>
      <c r="O71" s="232"/>
      <c r="P71" s="232"/>
      <c r="Q71" s="232"/>
      <c r="R71" s="232"/>
    </row>
    <row r="72" spans="1:20" s="8" customFormat="1">
      <c r="A72" s="232"/>
      <c r="B72" s="232"/>
      <c r="C72" s="232"/>
      <c r="D72" s="232"/>
      <c r="E72" s="206"/>
      <c r="F72" s="286"/>
      <c r="G72" s="206"/>
      <c r="H72" s="206"/>
      <c r="I72" s="206"/>
      <c r="J72" s="232"/>
      <c r="K72" s="232"/>
      <c r="L72" s="232"/>
      <c r="M72" s="232"/>
      <c r="N72" s="232"/>
      <c r="O72" s="232"/>
      <c r="P72" s="232"/>
      <c r="Q72" s="232"/>
      <c r="R72" s="232"/>
    </row>
    <row r="73" spans="1:20" s="8" customFormat="1">
      <c r="A73" s="232"/>
      <c r="B73" s="232"/>
      <c r="C73" s="232"/>
      <c r="D73" s="232"/>
      <c r="E73" s="206"/>
      <c r="F73" s="232"/>
      <c r="G73" s="232"/>
      <c r="H73" s="206"/>
      <c r="I73" s="206"/>
      <c r="J73" s="232"/>
      <c r="K73" s="232"/>
      <c r="L73" s="232"/>
      <c r="M73" s="232"/>
      <c r="N73" s="232"/>
      <c r="O73" s="232"/>
      <c r="P73" s="232"/>
      <c r="Q73" s="232"/>
      <c r="R73" s="232"/>
    </row>
    <row r="74" spans="1:20" s="8" customFormat="1">
      <c r="A74" s="232"/>
      <c r="B74" s="232"/>
      <c r="C74" s="232"/>
      <c r="D74" s="232"/>
      <c r="E74" s="206"/>
      <c r="F74" s="286"/>
      <c r="G74" s="206"/>
      <c r="H74" s="206"/>
      <c r="I74" s="206"/>
      <c r="J74" s="232"/>
      <c r="K74" s="232"/>
      <c r="L74" s="232"/>
      <c r="M74" s="232"/>
      <c r="N74" s="232"/>
      <c r="O74" s="232"/>
      <c r="P74" s="232"/>
      <c r="Q74" s="232"/>
      <c r="R74" s="232"/>
    </row>
    <row r="75" spans="1:20" s="8" customFormat="1">
      <c r="A75" s="232"/>
      <c r="B75" s="232"/>
      <c r="C75" s="206"/>
      <c r="D75" s="206"/>
      <c r="E75" s="206"/>
      <c r="F75" s="286"/>
      <c r="G75" s="206"/>
      <c r="H75" s="206"/>
      <c r="I75" s="206"/>
      <c r="J75" s="232"/>
      <c r="K75" s="232"/>
      <c r="L75" s="232"/>
      <c r="M75" s="232"/>
      <c r="N75" s="232"/>
      <c r="O75" s="232"/>
      <c r="P75" s="232"/>
      <c r="Q75" s="232"/>
      <c r="R75" s="232"/>
    </row>
    <row r="76" spans="1:20" s="8" customFormat="1">
      <c r="A76" s="232"/>
      <c r="B76" s="232"/>
      <c r="C76" s="206"/>
      <c r="D76" s="206"/>
      <c r="E76" s="206"/>
      <c r="F76" s="206"/>
      <c r="G76" s="206"/>
      <c r="H76" s="206"/>
      <c r="I76" s="206"/>
      <c r="J76" s="232"/>
      <c r="K76" s="232"/>
      <c r="L76" s="232"/>
      <c r="M76" s="232"/>
      <c r="N76" s="232"/>
      <c r="O76" s="232"/>
      <c r="P76" s="232"/>
      <c r="Q76" s="232"/>
      <c r="R76" s="232"/>
    </row>
    <row r="77" spans="1:20" s="8" customFormat="1">
      <c r="A77" s="232"/>
      <c r="B77" s="232"/>
      <c r="C77" s="206"/>
      <c r="D77" s="206"/>
      <c r="E77" s="206"/>
      <c r="F77" s="206"/>
      <c r="G77" s="206"/>
      <c r="H77" s="206"/>
      <c r="I77" s="206"/>
      <c r="J77" s="232"/>
      <c r="K77" s="232"/>
      <c r="L77" s="232"/>
      <c r="M77" s="232"/>
      <c r="N77" s="232"/>
      <c r="O77" s="232"/>
      <c r="P77" s="232"/>
      <c r="Q77" s="232"/>
      <c r="R77" s="232"/>
    </row>
    <row r="78" spans="1:20" s="8" customFormat="1">
      <c r="A78" s="232"/>
      <c r="B78" s="232"/>
      <c r="C78" s="232"/>
      <c r="D78" s="232"/>
      <c r="E78" s="232"/>
      <c r="F78" s="255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</row>
    <row r="79" spans="1:20" s="8" customFormat="1">
      <c r="A79" s="232"/>
      <c r="B79" s="232"/>
      <c r="C79" s="232"/>
      <c r="D79" s="232"/>
      <c r="E79" s="232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  <c r="R79" s="232"/>
    </row>
    <row r="80" spans="1:20" s="8" customFormat="1">
      <c r="A80" s="232"/>
      <c r="B80" s="232"/>
      <c r="C80" s="232"/>
      <c r="D80" s="232"/>
      <c r="E80" s="232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</row>
    <row r="81" spans="1:18" s="8" customFormat="1">
      <c r="A81" s="232"/>
      <c r="B81" s="232"/>
      <c r="C81" s="232"/>
      <c r="D81" s="232"/>
      <c r="E81" s="232"/>
      <c r="F81" s="232"/>
      <c r="G81" s="232"/>
      <c r="H81" s="232"/>
      <c r="I81" s="232"/>
      <c r="J81" s="232"/>
      <c r="K81" s="232"/>
      <c r="L81" s="206"/>
      <c r="M81" s="206"/>
      <c r="N81" s="206"/>
      <c r="O81" s="206"/>
      <c r="P81" s="206"/>
      <c r="Q81" s="206"/>
      <c r="R81" s="206"/>
    </row>
    <row r="82" spans="1:18" s="8" customFormat="1" ht="13.5" customHeight="1">
      <c r="A82" s="206"/>
      <c r="B82" s="206"/>
      <c r="C82" s="206"/>
      <c r="D82" s="206"/>
      <c r="E82" s="206"/>
      <c r="F82" s="206"/>
      <c r="G82" s="206"/>
      <c r="H82" s="206"/>
      <c r="I82" s="206"/>
      <c r="J82" s="232"/>
      <c r="K82" s="232"/>
      <c r="L82" s="206"/>
      <c r="M82" s="206"/>
      <c r="N82" s="206"/>
      <c r="O82" s="206"/>
      <c r="P82" s="206"/>
      <c r="Q82" s="206"/>
      <c r="R82" s="206"/>
    </row>
    <row r="83" spans="1:18" s="8" customFormat="1">
      <c r="A83" s="206"/>
      <c r="B83" s="206"/>
      <c r="C83" s="206"/>
      <c r="D83" s="206"/>
      <c r="E83" s="206"/>
      <c r="F83" s="206"/>
      <c r="G83" s="206"/>
      <c r="H83" s="206"/>
      <c r="I83" s="206"/>
      <c r="J83" s="232"/>
      <c r="K83" s="232"/>
      <c r="L83" s="206"/>
      <c r="M83" s="206"/>
      <c r="N83" s="206"/>
      <c r="O83" s="206"/>
      <c r="P83" s="206"/>
      <c r="Q83" s="206"/>
      <c r="R83" s="206"/>
    </row>
    <row r="84" spans="1:18" s="8" customFormat="1">
      <c r="A84" s="206"/>
      <c r="B84" s="206"/>
      <c r="C84" s="206"/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</row>
    <row r="85" spans="1:18" s="8" customFormat="1">
      <c r="A85" s="206"/>
      <c r="B85" s="206"/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6"/>
      <c r="Q85" s="206"/>
      <c r="R85" s="206"/>
    </row>
  </sheetData>
  <mergeCells count="70">
    <mergeCell ref="A1:I1"/>
    <mergeCell ref="J1:R1"/>
    <mergeCell ref="A2:D2"/>
    <mergeCell ref="E2:I2"/>
    <mergeCell ref="J2:M2"/>
    <mergeCell ref="N2:R2"/>
    <mergeCell ref="A3:D5"/>
    <mergeCell ref="E3:H3"/>
    <mergeCell ref="J3:M5"/>
    <mergeCell ref="N3:P3"/>
    <mergeCell ref="Q3:R3"/>
    <mergeCell ref="E4:I4"/>
    <mergeCell ref="N4:R4"/>
    <mergeCell ref="E5:H5"/>
    <mergeCell ref="N5:P5"/>
    <mergeCell ref="Q5:R5"/>
    <mergeCell ref="A6:D6"/>
    <mergeCell ref="E6:I6"/>
    <mergeCell ref="J6:M6"/>
    <mergeCell ref="N6:R6"/>
    <mergeCell ref="A7:D9"/>
    <mergeCell ref="E7:I8"/>
    <mergeCell ref="J7:M9"/>
    <mergeCell ref="N7:R8"/>
    <mergeCell ref="E9:I9"/>
    <mergeCell ref="N9:R9"/>
    <mergeCell ref="N12:P12"/>
    <mergeCell ref="A10:D10"/>
    <mergeCell ref="E10:I11"/>
    <mergeCell ref="J10:M10"/>
    <mergeCell ref="N10:R11"/>
    <mergeCell ref="A11:D11"/>
    <mergeCell ref="J11:M11"/>
    <mergeCell ref="A12:B12"/>
    <mergeCell ref="C12:D12"/>
    <mergeCell ref="E12:G12"/>
    <mergeCell ref="J12:K12"/>
    <mergeCell ref="L12:M12"/>
    <mergeCell ref="N14:P14"/>
    <mergeCell ref="A13:B13"/>
    <mergeCell ref="C13:D13"/>
    <mergeCell ref="E13:G13"/>
    <mergeCell ref="J13:K13"/>
    <mergeCell ref="L13:M13"/>
    <mergeCell ref="N13:P13"/>
    <mergeCell ref="A14:B14"/>
    <mergeCell ref="C14:D14"/>
    <mergeCell ref="E14:G14"/>
    <mergeCell ref="J14:K14"/>
    <mergeCell ref="L14:M14"/>
    <mergeCell ref="A16:B16"/>
    <mergeCell ref="C16:D16"/>
    <mergeCell ref="J16:K16"/>
    <mergeCell ref="L16:M16"/>
    <mergeCell ref="N16:O16"/>
    <mergeCell ref="A15:B15"/>
    <mergeCell ref="C15:D15"/>
    <mergeCell ref="J15:K15"/>
    <mergeCell ref="L15:M15"/>
    <mergeCell ref="N15:P15"/>
    <mergeCell ref="F17:I17"/>
    <mergeCell ref="C27:D27"/>
    <mergeCell ref="L27:M27"/>
    <mergeCell ref="A29:D31"/>
    <mergeCell ref="J29:M31"/>
    <mergeCell ref="C18:D21"/>
    <mergeCell ref="F18:F21"/>
    <mergeCell ref="G18:G21"/>
    <mergeCell ref="H18:H21"/>
    <mergeCell ref="I18:I21"/>
  </mergeCells>
  <phoneticPr fontId="3" type="noConversion"/>
  <dataValidations count="1">
    <dataValidation type="list" allowBlank="1" showInputMessage="1" showErrorMessage="1" sqref="C13:D13 IY13:IZ13 SU13:SV13 ACQ13:ACR13 AMM13:AMN13 AWI13:AWJ13 BGE13:BGF13 BQA13:BQB13 BZW13:BZX13 CJS13:CJT13 CTO13:CTP13 DDK13:DDL13 DNG13:DNH13 DXC13:DXD13 EGY13:EGZ13 EQU13:EQV13 FAQ13:FAR13 FKM13:FKN13 FUI13:FUJ13 GEE13:GEF13 GOA13:GOB13 GXW13:GXX13 HHS13:HHT13 HRO13:HRP13 IBK13:IBL13 ILG13:ILH13 IVC13:IVD13 JEY13:JEZ13 JOU13:JOV13 JYQ13:JYR13 KIM13:KIN13 KSI13:KSJ13 LCE13:LCF13 LMA13:LMB13 LVW13:LVX13 MFS13:MFT13 MPO13:MPP13 MZK13:MZL13 NJG13:NJH13 NTC13:NTD13 OCY13:OCZ13 OMU13:OMV13 OWQ13:OWR13 PGM13:PGN13 PQI13:PQJ13 QAE13:QAF13 QKA13:QKB13 QTW13:QTX13 RDS13:RDT13 RNO13:RNP13 RXK13:RXL13 SHG13:SHH13 SRC13:SRD13 TAY13:TAZ13 TKU13:TKV13 TUQ13:TUR13 UEM13:UEN13 UOI13:UOJ13 UYE13:UYF13 VIA13:VIB13 VRW13:VRX13 WBS13:WBT13 WLO13:WLP13 WVK13:WVL13 C65549:D65549 IY65549:IZ65549 SU65549:SV65549 ACQ65549:ACR65549 AMM65549:AMN65549 AWI65549:AWJ65549 BGE65549:BGF65549 BQA65549:BQB65549 BZW65549:BZX65549 CJS65549:CJT65549 CTO65549:CTP65549 DDK65549:DDL65549 DNG65549:DNH65549 DXC65549:DXD65549 EGY65549:EGZ65549 EQU65549:EQV65549 FAQ65549:FAR65549 FKM65549:FKN65549 FUI65549:FUJ65549 GEE65549:GEF65549 GOA65549:GOB65549 GXW65549:GXX65549 HHS65549:HHT65549 HRO65549:HRP65549 IBK65549:IBL65549 ILG65549:ILH65549 IVC65549:IVD65549 JEY65549:JEZ65549 JOU65549:JOV65549 JYQ65549:JYR65549 KIM65549:KIN65549 KSI65549:KSJ65549 LCE65549:LCF65549 LMA65549:LMB65549 LVW65549:LVX65549 MFS65549:MFT65549 MPO65549:MPP65549 MZK65549:MZL65549 NJG65549:NJH65549 NTC65549:NTD65549 OCY65549:OCZ65549 OMU65549:OMV65549 OWQ65549:OWR65549 PGM65549:PGN65549 PQI65549:PQJ65549 QAE65549:QAF65549 QKA65549:QKB65549 QTW65549:QTX65549 RDS65549:RDT65549 RNO65549:RNP65549 RXK65549:RXL65549 SHG65549:SHH65549 SRC65549:SRD65549 TAY65549:TAZ65549 TKU65549:TKV65549 TUQ65549:TUR65549 UEM65549:UEN65549 UOI65549:UOJ65549 UYE65549:UYF65549 VIA65549:VIB65549 VRW65549:VRX65549 WBS65549:WBT65549 WLO65549:WLP65549 WVK65549:WVL65549 C131085:D131085 IY131085:IZ131085 SU131085:SV131085 ACQ131085:ACR131085 AMM131085:AMN131085 AWI131085:AWJ131085 BGE131085:BGF131085 BQA131085:BQB131085 BZW131085:BZX131085 CJS131085:CJT131085 CTO131085:CTP131085 DDK131085:DDL131085 DNG131085:DNH131085 DXC131085:DXD131085 EGY131085:EGZ131085 EQU131085:EQV131085 FAQ131085:FAR131085 FKM131085:FKN131085 FUI131085:FUJ131085 GEE131085:GEF131085 GOA131085:GOB131085 GXW131085:GXX131085 HHS131085:HHT131085 HRO131085:HRP131085 IBK131085:IBL131085 ILG131085:ILH131085 IVC131085:IVD131085 JEY131085:JEZ131085 JOU131085:JOV131085 JYQ131085:JYR131085 KIM131085:KIN131085 KSI131085:KSJ131085 LCE131085:LCF131085 LMA131085:LMB131085 LVW131085:LVX131085 MFS131085:MFT131085 MPO131085:MPP131085 MZK131085:MZL131085 NJG131085:NJH131085 NTC131085:NTD131085 OCY131085:OCZ131085 OMU131085:OMV131085 OWQ131085:OWR131085 PGM131085:PGN131085 PQI131085:PQJ131085 QAE131085:QAF131085 QKA131085:QKB131085 QTW131085:QTX131085 RDS131085:RDT131085 RNO131085:RNP131085 RXK131085:RXL131085 SHG131085:SHH131085 SRC131085:SRD131085 TAY131085:TAZ131085 TKU131085:TKV131085 TUQ131085:TUR131085 UEM131085:UEN131085 UOI131085:UOJ131085 UYE131085:UYF131085 VIA131085:VIB131085 VRW131085:VRX131085 WBS131085:WBT131085 WLO131085:WLP131085 WVK131085:WVL131085 C196621:D196621 IY196621:IZ196621 SU196621:SV196621 ACQ196621:ACR196621 AMM196621:AMN196621 AWI196621:AWJ196621 BGE196621:BGF196621 BQA196621:BQB196621 BZW196621:BZX196621 CJS196621:CJT196621 CTO196621:CTP196621 DDK196621:DDL196621 DNG196621:DNH196621 DXC196621:DXD196621 EGY196621:EGZ196621 EQU196621:EQV196621 FAQ196621:FAR196621 FKM196621:FKN196621 FUI196621:FUJ196621 GEE196621:GEF196621 GOA196621:GOB196621 GXW196621:GXX196621 HHS196621:HHT196621 HRO196621:HRP196621 IBK196621:IBL196621 ILG196621:ILH196621 IVC196621:IVD196621 JEY196621:JEZ196621 JOU196621:JOV196621 JYQ196621:JYR196621 KIM196621:KIN196621 KSI196621:KSJ196621 LCE196621:LCF196621 LMA196621:LMB196621 LVW196621:LVX196621 MFS196621:MFT196621 MPO196621:MPP196621 MZK196621:MZL196621 NJG196621:NJH196621 NTC196621:NTD196621 OCY196621:OCZ196621 OMU196621:OMV196621 OWQ196621:OWR196621 PGM196621:PGN196621 PQI196621:PQJ196621 QAE196621:QAF196621 QKA196621:QKB196621 QTW196621:QTX196621 RDS196621:RDT196621 RNO196621:RNP196621 RXK196621:RXL196621 SHG196621:SHH196621 SRC196621:SRD196621 TAY196621:TAZ196621 TKU196621:TKV196621 TUQ196621:TUR196621 UEM196621:UEN196621 UOI196621:UOJ196621 UYE196621:UYF196621 VIA196621:VIB196621 VRW196621:VRX196621 WBS196621:WBT196621 WLO196621:WLP196621 WVK196621:WVL196621 C262157:D262157 IY262157:IZ262157 SU262157:SV262157 ACQ262157:ACR262157 AMM262157:AMN262157 AWI262157:AWJ262157 BGE262157:BGF262157 BQA262157:BQB262157 BZW262157:BZX262157 CJS262157:CJT262157 CTO262157:CTP262157 DDK262157:DDL262157 DNG262157:DNH262157 DXC262157:DXD262157 EGY262157:EGZ262157 EQU262157:EQV262157 FAQ262157:FAR262157 FKM262157:FKN262157 FUI262157:FUJ262157 GEE262157:GEF262157 GOA262157:GOB262157 GXW262157:GXX262157 HHS262157:HHT262157 HRO262157:HRP262157 IBK262157:IBL262157 ILG262157:ILH262157 IVC262157:IVD262157 JEY262157:JEZ262157 JOU262157:JOV262157 JYQ262157:JYR262157 KIM262157:KIN262157 KSI262157:KSJ262157 LCE262157:LCF262157 LMA262157:LMB262157 LVW262157:LVX262157 MFS262157:MFT262157 MPO262157:MPP262157 MZK262157:MZL262157 NJG262157:NJH262157 NTC262157:NTD262157 OCY262157:OCZ262157 OMU262157:OMV262157 OWQ262157:OWR262157 PGM262157:PGN262157 PQI262157:PQJ262157 QAE262157:QAF262157 QKA262157:QKB262157 QTW262157:QTX262157 RDS262157:RDT262157 RNO262157:RNP262157 RXK262157:RXL262157 SHG262157:SHH262157 SRC262157:SRD262157 TAY262157:TAZ262157 TKU262157:TKV262157 TUQ262157:TUR262157 UEM262157:UEN262157 UOI262157:UOJ262157 UYE262157:UYF262157 VIA262157:VIB262157 VRW262157:VRX262157 WBS262157:WBT262157 WLO262157:WLP262157 WVK262157:WVL262157 C327693:D327693 IY327693:IZ327693 SU327693:SV327693 ACQ327693:ACR327693 AMM327693:AMN327693 AWI327693:AWJ327693 BGE327693:BGF327693 BQA327693:BQB327693 BZW327693:BZX327693 CJS327693:CJT327693 CTO327693:CTP327693 DDK327693:DDL327693 DNG327693:DNH327693 DXC327693:DXD327693 EGY327693:EGZ327693 EQU327693:EQV327693 FAQ327693:FAR327693 FKM327693:FKN327693 FUI327693:FUJ327693 GEE327693:GEF327693 GOA327693:GOB327693 GXW327693:GXX327693 HHS327693:HHT327693 HRO327693:HRP327693 IBK327693:IBL327693 ILG327693:ILH327693 IVC327693:IVD327693 JEY327693:JEZ327693 JOU327693:JOV327693 JYQ327693:JYR327693 KIM327693:KIN327693 KSI327693:KSJ327693 LCE327693:LCF327693 LMA327693:LMB327693 LVW327693:LVX327693 MFS327693:MFT327693 MPO327693:MPP327693 MZK327693:MZL327693 NJG327693:NJH327693 NTC327693:NTD327693 OCY327693:OCZ327693 OMU327693:OMV327693 OWQ327693:OWR327693 PGM327693:PGN327693 PQI327693:PQJ327693 QAE327693:QAF327693 QKA327693:QKB327693 QTW327693:QTX327693 RDS327693:RDT327693 RNO327693:RNP327693 RXK327693:RXL327693 SHG327693:SHH327693 SRC327693:SRD327693 TAY327693:TAZ327693 TKU327693:TKV327693 TUQ327693:TUR327693 UEM327693:UEN327693 UOI327693:UOJ327693 UYE327693:UYF327693 VIA327693:VIB327693 VRW327693:VRX327693 WBS327693:WBT327693 WLO327693:WLP327693 WVK327693:WVL327693 C393229:D393229 IY393229:IZ393229 SU393229:SV393229 ACQ393229:ACR393229 AMM393229:AMN393229 AWI393229:AWJ393229 BGE393229:BGF393229 BQA393229:BQB393229 BZW393229:BZX393229 CJS393229:CJT393229 CTO393229:CTP393229 DDK393229:DDL393229 DNG393229:DNH393229 DXC393229:DXD393229 EGY393229:EGZ393229 EQU393229:EQV393229 FAQ393229:FAR393229 FKM393229:FKN393229 FUI393229:FUJ393229 GEE393229:GEF393229 GOA393229:GOB393229 GXW393229:GXX393229 HHS393229:HHT393229 HRO393229:HRP393229 IBK393229:IBL393229 ILG393229:ILH393229 IVC393229:IVD393229 JEY393229:JEZ393229 JOU393229:JOV393229 JYQ393229:JYR393229 KIM393229:KIN393229 KSI393229:KSJ393229 LCE393229:LCF393229 LMA393229:LMB393229 LVW393229:LVX393229 MFS393229:MFT393229 MPO393229:MPP393229 MZK393229:MZL393229 NJG393229:NJH393229 NTC393229:NTD393229 OCY393229:OCZ393229 OMU393229:OMV393229 OWQ393229:OWR393229 PGM393229:PGN393229 PQI393229:PQJ393229 QAE393229:QAF393229 QKA393229:QKB393229 QTW393229:QTX393229 RDS393229:RDT393229 RNO393229:RNP393229 RXK393229:RXL393229 SHG393229:SHH393229 SRC393229:SRD393229 TAY393229:TAZ393229 TKU393229:TKV393229 TUQ393229:TUR393229 UEM393229:UEN393229 UOI393229:UOJ393229 UYE393229:UYF393229 VIA393229:VIB393229 VRW393229:VRX393229 WBS393229:WBT393229 WLO393229:WLP393229 WVK393229:WVL393229 C458765:D458765 IY458765:IZ458765 SU458765:SV458765 ACQ458765:ACR458765 AMM458765:AMN458765 AWI458765:AWJ458765 BGE458765:BGF458765 BQA458765:BQB458765 BZW458765:BZX458765 CJS458765:CJT458765 CTO458765:CTP458765 DDK458765:DDL458765 DNG458765:DNH458765 DXC458765:DXD458765 EGY458765:EGZ458765 EQU458765:EQV458765 FAQ458765:FAR458765 FKM458765:FKN458765 FUI458765:FUJ458765 GEE458765:GEF458765 GOA458765:GOB458765 GXW458765:GXX458765 HHS458765:HHT458765 HRO458765:HRP458765 IBK458765:IBL458765 ILG458765:ILH458765 IVC458765:IVD458765 JEY458765:JEZ458765 JOU458765:JOV458765 JYQ458765:JYR458765 KIM458765:KIN458765 KSI458765:KSJ458765 LCE458765:LCF458765 LMA458765:LMB458765 LVW458765:LVX458765 MFS458765:MFT458765 MPO458765:MPP458765 MZK458765:MZL458765 NJG458765:NJH458765 NTC458765:NTD458765 OCY458765:OCZ458765 OMU458765:OMV458765 OWQ458765:OWR458765 PGM458765:PGN458765 PQI458765:PQJ458765 QAE458765:QAF458765 QKA458765:QKB458765 QTW458765:QTX458765 RDS458765:RDT458765 RNO458765:RNP458765 RXK458765:RXL458765 SHG458765:SHH458765 SRC458765:SRD458765 TAY458765:TAZ458765 TKU458765:TKV458765 TUQ458765:TUR458765 UEM458765:UEN458765 UOI458765:UOJ458765 UYE458765:UYF458765 VIA458765:VIB458765 VRW458765:VRX458765 WBS458765:WBT458765 WLO458765:WLP458765 WVK458765:WVL458765 C524301:D524301 IY524301:IZ524301 SU524301:SV524301 ACQ524301:ACR524301 AMM524301:AMN524301 AWI524301:AWJ524301 BGE524301:BGF524301 BQA524301:BQB524301 BZW524301:BZX524301 CJS524301:CJT524301 CTO524301:CTP524301 DDK524301:DDL524301 DNG524301:DNH524301 DXC524301:DXD524301 EGY524301:EGZ524301 EQU524301:EQV524301 FAQ524301:FAR524301 FKM524301:FKN524301 FUI524301:FUJ524301 GEE524301:GEF524301 GOA524301:GOB524301 GXW524301:GXX524301 HHS524301:HHT524301 HRO524301:HRP524301 IBK524301:IBL524301 ILG524301:ILH524301 IVC524301:IVD524301 JEY524301:JEZ524301 JOU524301:JOV524301 JYQ524301:JYR524301 KIM524301:KIN524301 KSI524301:KSJ524301 LCE524301:LCF524301 LMA524301:LMB524301 LVW524301:LVX524301 MFS524301:MFT524301 MPO524301:MPP524301 MZK524301:MZL524301 NJG524301:NJH524301 NTC524301:NTD524301 OCY524301:OCZ524301 OMU524301:OMV524301 OWQ524301:OWR524301 PGM524301:PGN524301 PQI524301:PQJ524301 QAE524301:QAF524301 QKA524301:QKB524301 QTW524301:QTX524301 RDS524301:RDT524301 RNO524301:RNP524301 RXK524301:RXL524301 SHG524301:SHH524301 SRC524301:SRD524301 TAY524301:TAZ524301 TKU524301:TKV524301 TUQ524301:TUR524301 UEM524301:UEN524301 UOI524301:UOJ524301 UYE524301:UYF524301 VIA524301:VIB524301 VRW524301:VRX524301 WBS524301:WBT524301 WLO524301:WLP524301 WVK524301:WVL524301 C589837:D589837 IY589837:IZ589837 SU589837:SV589837 ACQ589837:ACR589837 AMM589837:AMN589837 AWI589837:AWJ589837 BGE589837:BGF589837 BQA589837:BQB589837 BZW589837:BZX589837 CJS589837:CJT589837 CTO589837:CTP589837 DDK589837:DDL589837 DNG589837:DNH589837 DXC589837:DXD589837 EGY589837:EGZ589837 EQU589837:EQV589837 FAQ589837:FAR589837 FKM589837:FKN589837 FUI589837:FUJ589837 GEE589837:GEF589837 GOA589837:GOB589837 GXW589837:GXX589837 HHS589837:HHT589837 HRO589837:HRP589837 IBK589837:IBL589837 ILG589837:ILH589837 IVC589837:IVD589837 JEY589837:JEZ589837 JOU589837:JOV589837 JYQ589837:JYR589837 KIM589837:KIN589837 KSI589837:KSJ589837 LCE589837:LCF589837 LMA589837:LMB589837 LVW589837:LVX589837 MFS589837:MFT589837 MPO589837:MPP589837 MZK589837:MZL589837 NJG589837:NJH589837 NTC589837:NTD589837 OCY589837:OCZ589837 OMU589837:OMV589837 OWQ589837:OWR589837 PGM589837:PGN589837 PQI589837:PQJ589837 QAE589837:QAF589837 QKA589837:QKB589837 QTW589837:QTX589837 RDS589837:RDT589837 RNO589837:RNP589837 RXK589837:RXL589837 SHG589837:SHH589837 SRC589837:SRD589837 TAY589837:TAZ589837 TKU589837:TKV589837 TUQ589837:TUR589837 UEM589837:UEN589837 UOI589837:UOJ589837 UYE589837:UYF589837 VIA589837:VIB589837 VRW589837:VRX589837 WBS589837:WBT589837 WLO589837:WLP589837 WVK589837:WVL589837 C655373:D655373 IY655373:IZ655373 SU655373:SV655373 ACQ655373:ACR655373 AMM655373:AMN655373 AWI655373:AWJ655373 BGE655373:BGF655373 BQA655373:BQB655373 BZW655373:BZX655373 CJS655373:CJT655373 CTO655373:CTP655373 DDK655373:DDL655373 DNG655373:DNH655373 DXC655373:DXD655373 EGY655373:EGZ655373 EQU655373:EQV655373 FAQ655373:FAR655373 FKM655373:FKN655373 FUI655373:FUJ655373 GEE655373:GEF655373 GOA655373:GOB655373 GXW655373:GXX655373 HHS655373:HHT655373 HRO655373:HRP655373 IBK655373:IBL655373 ILG655373:ILH655373 IVC655373:IVD655373 JEY655373:JEZ655373 JOU655373:JOV655373 JYQ655373:JYR655373 KIM655373:KIN655373 KSI655373:KSJ655373 LCE655373:LCF655373 LMA655373:LMB655373 LVW655373:LVX655373 MFS655373:MFT655373 MPO655373:MPP655373 MZK655373:MZL655373 NJG655373:NJH655373 NTC655373:NTD655373 OCY655373:OCZ655373 OMU655373:OMV655373 OWQ655373:OWR655373 PGM655373:PGN655373 PQI655373:PQJ655373 QAE655373:QAF655373 QKA655373:QKB655373 QTW655373:QTX655373 RDS655373:RDT655373 RNO655373:RNP655373 RXK655373:RXL655373 SHG655373:SHH655373 SRC655373:SRD655373 TAY655373:TAZ655373 TKU655373:TKV655373 TUQ655373:TUR655373 UEM655373:UEN655373 UOI655373:UOJ655373 UYE655373:UYF655373 VIA655373:VIB655373 VRW655373:VRX655373 WBS655373:WBT655373 WLO655373:WLP655373 WVK655373:WVL655373 C720909:D720909 IY720909:IZ720909 SU720909:SV720909 ACQ720909:ACR720909 AMM720909:AMN720909 AWI720909:AWJ720909 BGE720909:BGF720909 BQA720909:BQB720909 BZW720909:BZX720909 CJS720909:CJT720909 CTO720909:CTP720909 DDK720909:DDL720909 DNG720909:DNH720909 DXC720909:DXD720909 EGY720909:EGZ720909 EQU720909:EQV720909 FAQ720909:FAR720909 FKM720909:FKN720909 FUI720909:FUJ720909 GEE720909:GEF720909 GOA720909:GOB720909 GXW720909:GXX720909 HHS720909:HHT720909 HRO720909:HRP720909 IBK720909:IBL720909 ILG720909:ILH720909 IVC720909:IVD720909 JEY720909:JEZ720909 JOU720909:JOV720909 JYQ720909:JYR720909 KIM720909:KIN720909 KSI720909:KSJ720909 LCE720909:LCF720909 LMA720909:LMB720909 LVW720909:LVX720909 MFS720909:MFT720909 MPO720909:MPP720909 MZK720909:MZL720909 NJG720909:NJH720909 NTC720909:NTD720909 OCY720909:OCZ720909 OMU720909:OMV720909 OWQ720909:OWR720909 PGM720909:PGN720909 PQI720909:PQJ720909 QAE720909:QAF720909 QKA720909:QKB720909 QTW720909:QTX720909 RDS720909:RDT720909 RNO720909:RNP720909 RXK720909:RXL720909 SHG720909:SHH720909 SRC720909:SRD720909 TAY720909:TAZ720909 TKU720909:TKV720909 TUQ720909:TUR720909 UEM720909:UEN720909 UOI720909:UOJ720909 UYE720909:UYF720909 VIA720909:VIB720909 VRW720909:VRX720909 WBS720909:WBT720909 WLO720909:WLP720909 WVK720909:WVL720909 C786445:D786445 IY786445:IZ786445 SU786445:SV786445 ACQ786445:ACR786445 AMM786445:AMN786445 AWI786445:AWJ786445 BGE786445:BGF786445 BQA786445:BQB786445 BZW786445:BZX786445 CJS786445:CJT786445 CTO786445:CTP786445 DDK786445:DDL786445 DNG786445:DNH786445 DXC786445:DXD786445 EGY786445:EGZ786445 EQU786445:EQV786445 FAQ786445:FAR786445 FKM786445:FKN786445 FUI786445:FUJ786445 GEE786445:GEF786445 GOA786445:GOB786445 GXW786445:GXX786445 HHS786445:HHT786445 HRO786445:HRP786445 IBK786445:IBL786445 ILG786445:ILH786445 IVC786445:IVD786445 JEY786445:JEZ786445 JOU786445:JOV786445 JYQ786445:JYR786445 KIM786445:KIN786445 KSI786445:KSJ786445 LCE786445:LCF786445 LMA786445:LMB786445 LVW786445:LVX786445 MFS786445:MFT786445 MPO786445:MPP786445 MZK786445:MZL786445 NJG786445:NJH786445 NTC786445:NTD786445 OCY786445:OCZ786445 OMU786445:OMV786445 OWQ786445:OWR786445 PGM786445:PGN786445 PQI786445:PQJ786445 QAE786445:QAF786445 QKA786445:QKB786445 QTW786445:QTX786445 RDS786445:RDT786445 RNO786445:RNP786445 RXK786445:RXL786445 SHG786445:SHH786445 SRC786445:SRD786445 TAY786445:TAZ786445 TKU786445:TKV786445 TUQ786445:TUR786445 UEM786445:UEN786445 UOI786445:UOJ786445 UYE786445:UYF786445 VIA786445:VIB786445 VRW786445:VRX786445 WBS786445:WBT786445 WLO786445:WLP786445 WVK786445:WVL786445 C851981:D851981 IY851981:IZ851981 SU851981:SV851981 ACQ851981:ACR851981 AMM851981:AMN851981 AWI851981:AWJ851981 BGE851981:BGF851981 BQA851981:BQB851981 BZW851981:BZX851981 CJS851981:CJT851981 CTO851981:CTP851981 DDK851981:DDL851981 DNG851981:DNH851981 DXC851981:DXD851981 EGY851981:EGZ851981 EQU851981:EQV851981 FAQ851981:FAR851981 FKM851981:FKN851981 FUI851981:FUJ851981 GEE851981:GEF851981 GOA851981:GOB851981 GXW851981:GXX851981 HHS851981:HHT851981 HRO851981:HRP851981 IBK851981:IBL851981 ILG851981:ILH851981 IVC851981:IVD851981 JEY851981:JEZ851981 JOU851981:JOV851981 JYQ851981:JYR851981 KIM851981:KIN851981 KSI851981:KSJ851981 LCE851981:LCF851981 LMA851981:LMB851981 LVW851981:LVX851981 MFS851981:MFT851981 MPO851981:MPP851981 MZK851981:MZL851981 NJG851981:NJH851981 NTC851981:NTD851981 OCY851981:OCZ851981 OMU851981:OMV851981 OWQ851981:OWR851981 PGM851981:PGN851981 PQI851981:PQJ851981 QAE851981:QAF851981 QKA851981:QKB851981 QTW851981:QTX851981 RDS851981:RDT851981 RNO851981:RNP851981 RXK851981:RXL851981 SHG851981:SHH851981 SRC851981:SRD851981 TAY851981:TAZ851981 TKU851981:TKV851981 TUQ851981:TUR851981 UEM851981:UEN851981 UOI851981:UOJ851981 UYE851981:UYF851981 VIA851981:VIB851981 VRW851981:VRX851981 WBS851981:WBT851981 WLO851981:WLP851981 WVK851981:WVL851981 C917517:D917517 IY917517:IZ917517 SU917517:SV917517 ACQ917517:ACR917517 AMM917517:AMN917517 AWI917517:AWJ917517 BGE917517:BGF917517 BQA917517:BQB917517 BZW917517:BZX917517 CJS917517:CJT917517 CTO917517:CTP917517 DDK917517:DDL917517 DNG917517:DNH917517 DXC917517:DXD917517 EGY917517:EGZ917517 EQU917517:EQV917517 FAQ917517:FAR917517 FKM917517:FKN917517 FUI917517:FUJ917517 GEE917517:GEF917517 GOA917517:GOB917517 GXW917517:GXX917517 HHS917517:HHT917517 HRO917517:HRP917517 IBK917517:IBL917517 ILG917517:ILH917517 IVC917517:IVD917517 JEY917517:JEZ917517 JOU917517:JOV917517 JYQ917517:JYR917517 KIM917517:KIN917517 KSI917517:KSJ917517 LCE917517:LCF917517 LMA917517:LMB917517 LVW917517:LVX917517 MFS917517:MFT917517 MPO917517:MPP917517 MZK917517:MZL917517 NJG917517:NJH917517 NTC917517:NTD917517 OCY917517:OCZ917517 OMU917517:OMV917517 OWQ917517:OWR917517 PGM917517:PGN917517 PQI917517:PQJ917517 QAE917517:QAF917517 QKA917517:QKB917517 QTW917517:QTX917517 RDS917517:RDT917517 RNO917517:RNP917517 RXK917517:RXL917517 SHG917517:SHH917517 SRC917517:SRD917517 TAY917517:TAZ917517 TKU917517:TKV917517 TUQ917517:TUR917517 UEM917517:UEN917517 UOI917517:UOJ917517 UYE917517:UYF917517 VIA917517:VIB917517 VRW917517:VRX917517 WBS917517:WBT917517 WLO917517:WLP917517 WVK917517:WVL917517 C983053:D983053 IY983053:IZ983053 SU983053:SV983053 ACQ983053:ACR983053 AMM983053:AMN983053 AWI983053:AWJ983053 BGE983053:BGF983053 BQA983053:BQB983053 BZW983053:BZX983053 CJS983053:CJT983053 CTO983053:CTP983053 DDK983053:DDL983053 DNG983053:DNH983053 DXC983053:DXD983053 EGY983053:EGZ983053 EQU983053:EQV983053 FAQ983053:FAR983053 FKM983053:FKN983053 FUI983053:FUJ983053 GEE983053:GEF983053 GOA983053:GOB983053 GXW983053:GXX983053 HHS983053:HHT983053 HRO983053:HRP983053 IBK983053:IBL983053 ILG983053:ILH983053 IVC983053:IVD983053 JEY983053:JEZ983053 JOU983053:JOV983053 JYQ983053:JYR983053 KIM983053:KIN983053 KSI983053:KSJ983053 LCE983053:LCF983053 LMA983053:LMB983053 LVW983053:LVX983053 MFS983053:MFT983053 MPO983053:MPP983053 MZK983053:MZL983053 NJG983053:NJH983053 NTC983053:NTD983053 OCY983053:OCZ983053 OMU983053:OMV983053 OWQ983053:OWR983053 PGM983053:PGN983053 PQI983053:PQJ983053 QAE983053:QAF983053 QKA983053:QKB983053 QTW983053:QTX983053 RDS983053:RDT983053 RNO983053:RNP983053 RXK983053:RXL983053 SHG983053:SHH983053 SRC983053:SRD983053 TAY983053:TAZ983053 TKU983053:TKV983053 TUQ983053:TUR983053 UEM983053:UEN983053 UOI983053:UOJ983053 UYE983053:UYF983053 VIA983053:VIB983053 VRW983053:VRX983053 WBS983053:WBT983053 WLO983053:WLP983053 WVK983053:WVL983053" xr:uid="{4D0BD799-DC56-4258-B4FE-AE9E371D021A}">
      <formula1>"Pesqueria,Saltillo"</formula1>
    </dataValidation>
  </dataValidations>
  <hyperlinks>
    <hyperlink ref="I13" r:id="rId1" xr:uid="{476179F4-7FD1-4466-AD0A-2B65F3AB2FB1}"/>
    <hyperlink ref="I14" r:id="rId2" xr:uid="{D3404BA1-DA89-48BF-A16F-6A5E3E0DB4A0}"/>
  </hyperlinks>
  <pageMargins left="0.31496062992125984" right="0.31496062992125984" top="0.51" bottom="0.12" header="0.31496062992125984" footer="0.17"/>
  <pageSetup paperSize="9" scale="78" orientation="portrait" horizontalDpi="300" verticalDpi="300" r:id="rId3"/>
  <headerFooter alignWithMargins="0">
    <oddHeader>&amp;C&amp;G&amp;R&amp;"Aptos"&amp;14&amp;K0000FF PUBLIC&amp;1#_x000D_</oddHeader>
  </headerFooter>
  <colBreaks count="1" manualBreakCount="1">
    <brk id="9" max="32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A4953-ED49-474A-A14D-85EB68FE1D67}">
  <sheetPr>
    <tabColor rgb="FFFFC000"/>
    <pageSetUpPr fitToPage="1"/>
  </sheetPr>
  <dimension ref="A1:AM1131"/>
  <sheetViews>
    <sheetView showGridLines="0" view="pageBreakPreview" zoomScale="60" zoomScaleNormal="70" workbookViewId="0">
      <pane xSplit="1" ySplit="3" topLeftCell="B63" activePane="bottomRight" state="frozen"/>
      <selection activeCell="A7" sqref="A7:D9"/>
      <selection pane="topRight" activeCell="A7" sqref="A7:D9"/>
      <selection pane="bottomLeft" activeCell="A7" sqref="A7:D9"/>
      <selection pane="bottomRight" activeCell="E4" sqref="E4:E67"/>
    </sheetView>
  </sheetViews>
  <sheetFormatPr defaultColWidth="8.88671875" defaultRowHeight="15.75"/>
  <cols>
    <col min="1" max="1" width="11.88671875" style="12" customWidth="1"/>
    <col min="2" max="2" width="14.21875" style="12" customWidth="1"/>
    <col min="3" max="3" width="11.6640625" style="12" bestFit="1" customWidth="1"/>
    <col min="4" max="4" width="32.44140625" style="37" customWidth="1"/>
    <col min="5" max="5" width="15.88671875" style="12" customWidth="1"/>
    <col min="6" max="8" width="8.21875" style="12" hidden="1" customWidth="1"/>
    <col min="9" max="9" width="49.44140625" style="37" customWidth="1"/>
    <col min="10" max="11" width="43.5546875" style="12" hidden="1" customWidth="1"/>
    <col min="12" max="12" width="29.6640625" style="12" hidden="1" customWidth="1"/>
    <col min="13" max="13" width="8.21875" style="12" customWidth="1"/>
    <col min="14" max="14" width="8.88671875" style="12" customWidth="1"/>
    <col min="15" max="15" width="10.44140625" style="12" customWidth="1"/>
    <col min="16" max="16" width="15.44140625" style="12" customWidth="1"/>
    <col min="17" max="17" width="12.44140625" style="12" customWidth="1"/>
    <col min="18" max="18" width="14.44140625" style="12" customWidth="1"/>
    <col min="19" max="21" width="10.77734375" style="12" customWidth="1"/>
    <col min="22" max="22" width="15.21875" style="12" customWidth="1"/>
    <col min="23" max="23" width="11.88671875" style="12" customWidth="1"/>
    <col min="24" max="24" width="13.21875" style="12" customWidth="1"/>
    <col min="25" max="25" width="13.6640625" style="12" hidden="1" customWidth="1"/>
    <col min="26" max="26" width="12.33203125" style="12" customWidth="1"/>
    <col min="27" max="28" width="12.33203125" style="12" hidden="1" customWidth="1"/>
    <col min="29" max="29" width="10.21875" style="12" customWidth="1"/>
    <col min="30" max="31" width="20.77734375" style="12" customWidth="1"/>
    <col min="32" max="32" width="17.109375" style="12" hidden="1" customWidth="1"/>
    <col min="33" max="33" width="13.77734375" style="12" customWidth="1"/>
    <col min="34" max="34" width="15.5546875" style="12" customWidth="1"/>
    <col min="35" max="35" width="15.5546875" style="12" hidden="1" customWidth="1"/>
    <col min="36" max="36" width="15.5546875" style="12" customWidth="1"/>
    <col min="37" max="37" width="8.88671875" style="12"/>
    <col min="38" max="39" width="11.88671875" style="12" customWidth="1"/>
    <col min="40" max="257" width="8.88671875" style="12"/>
    <col min="258" max="258" width="11.88671875" style="12" customWidth="1"/>
    <col min="259" max="259" width="14.21875" style="12" customWidth="1"/>
    <col min="260" max="260" width="11.6640625" style="12" bestFit="1" customWidth="1"/>
    <col min="261" max="261" width="32.44140625" style="12" customWidth="1"/>
    <col min="262" max="262" width="15.88671875" style="12" customWidth="1"/>
    <col min="263" max="265" width="0" style="12" hidden="1" customWidth="1"/>
    <col min="266" max="266" width="32.88671875" style="12" customWidth="1"/>
    <col min="267" max="268" width="43.5546875" style="12" customWidth="1"/>
    <col min="269" max="269" width="0" style="12" hidden="1" customWidth="1"/>
    <col min="270" max="270" width="8.21875" style="12" customWidth="1"/>
    <col min="271" max="271" width="8.88671875" style="12"/>
    <col min="272" max="272" width="10.44140625" style="12" customWidth="1"/>
    <col min="273" max="273" width="11.44140625" style="12" customWidth="1"/>
    <col min="274" max="275" width="10.88671875" style="12" customWidth="1"/>
    <col min="276" max="279" width="10.77734375" style="12" customWidth="1"/>
    <col min="280" max="280" width="11.88671875" style="12" customWidth="1"/>
    <col min="281" max="281" width="13.21875" style="12" customWidth="1"/>
    <col min="282" max="282" width="0" style="12" hidden="1" customWidth="1"/>
    <col min="283" max="283" width="12.33203125" style="12" customWidth="1"/>
    <col min="284" max="285" width="0" style="12" hidden="1" customWidth="1"/>
    <col min="286" max="286" width="10.21875" style="12" customWidth="1"/>
    <col min="287" max="288" width="20.77734375" style="12" customWidth="1"/>
    <col min="289" max="289" width="0" style="12" hidden="1" customWidth="1"/>
    <col min="290" max="290" width="12.33203125" style="12" bestFit="1" customWidth="1"/>
    <col min="291" max="291" width="15.5546875" style="12" customWidth="1"/>
    <col min="292" max="292" width="0" style="12" hidden="1" customWidth="1"/>
    <col min="293" max="293" width="15.5546875" style="12" customWidth="1"/>
    <col min="294" max="513" width="8.88671875" style="12"/>
    <col min="514" max="514" width="11.88671875" style="12" customWidth="1"/>
    <col min="515" max="515" width="14.21875" style="12" customWidth="1"/>
    <col min="516" max="516" width="11.6640625" style="12" bestFit="1" customWidth="1"/>
    <col min="517" max="517" width="32.44140625" style="12" customWidth="1"/>
    <col min="518" max="518" width="15.88671875" style="12" customWidth="1"/>
    <col min="519" max="521" width="0" style="12" hidden="1" customWidth="1"/>
    <col min="522" max="522" width="32.88671875" style="12" customWidth="1"/>
    <col min="523" max="524" width="43.5546875" style="12" customWidth="1"/>
    <col min="525" max="525" width="0" style="12" hidden="1" customWidth="1"/>
    <col min="526" max="526" width="8.21875" style="12" customWidth="1"/>
    <col min="527" max="527" width="8.88671875" style="12"/>
    <col min="528" max="528" width="10.44140625" style="12" customWidth="1"/>
    <col min="529" max="529" width="11.44140625" style="12" customWidth="1"/>
    <col min="530" max="531" width="10.88671875" style="12" customWidth="1"/>
    <col min="532" max="535" width="10.77734375" style="12" customWidth="1"/>
    <col min="536" max="536" width="11.88671875" style="12" customWidth="1"/>
    <col min="537" max="537" width="13.21875" style="12" customWidth="1"/>
    <col min="538" max="538" width="0" style="12" hidden="1" customWidth="1"/>
    <col min="539" max="539" width="12.33203125" style="12" customWidth="1"/>
    <col min="540" max="541" width="0" style="12" hidden="1" customWidth="1"/>
    <col min="542" max="542" width="10.21875" style="12" customWidth="1"/>
    <col min="543" max="544" width="20.77734375" style="12" customWidth="1"/>
    <col min="545" max="545" width="0" style="12" hidden="1" customWidth="1"/>
    <col min="546" max="546" width="12.33203125" style="12" bestFit="1" customWidth="1"/>
    <col min="547" max="547" width="15.5546875" style="12" customWidth="1"/>
    <col min="548" max="548" width="0" style="12" hidden="1" customWidth="1"/>
    <col min="549" max="549" width="15.5546875" style="12" customWidth="1"/>
    <col min="550" max="769" width="8.88671875" style="12"/>
    <col min="770" max="770" width="11.88671875" style="12" customWidth="1"/>
    <col min="771" max="771" width="14.21875" style="12" customWidth="1"/>
    <col min="772" max="772" width="11.6640625" style="12" bestFit="1" customWidth="1"/>
    <col min="773" max="773" width="32.44140625" style="12" customWidth="1"/>
    <col min="774" max="774" width="15.88671875" style="12" customWidth="1"/>
    <col min="775" max="777" width="0" style="12" hidden="1" customWidth="1"/>
    <col min="778" max="778" width="32.88671875" style="12" customWidth="1"/>
    <col min="779" max="780" width="43.5546875" style="12" customWidth="1"/>
    <col min="781" max="781" width="0" style="12" hidden="1" customWidth="1"/>
    <col min="782" max="782" width="8.21875" style="12" customWidth="1"/>
    <col min="783" max="783" width="8.88671875" style="12"/>
    <col min="784" max="784" width="10.44140625" style="12" customWidth="1"/>
    <col min="785" max="785" width="11.44140625" style="12" customWidth="1"/>
    <col min="786" max="787" width="10.88671875" style="12" customWidth="1"/>
    <col min="788" max="791" width="10.77734375" style="12" customWidth="1"/>
    <col min="792" max="792" width="11.88671875" style="12" customWidth="1"/>
    <col min="793" max="793" width="13.21875" style="12" customWidth="1"/>
    <col min="794" max="794" width="0" style="12" hidden="1" customWidth="1"/>
    <col min="795" max="795" width="12.33203125" style="12" customWidth="1"/>
    <col min="796" max="797" width="0" style="12" hidden="1" customWidth="1"/>
    <col min="798" max="798" width="10.21875" style="12" customWidth="1"/>
    <col min="799" max="800" width="20.77734375" style="12" customWidth="1"/>
    <col min="801" max="801" width="0" style="12" hidden="1" customWidth="1"/>
    <col min="802" max="802" width="12.33203125" style="12" bestFit="1" customWidth="1"/>
    <col min="803" max="803" width="15.5546875" style="12" customWidth="1"/>
    <col min="804" max="804" width="0" style="12" hidden="1" customWidth="1"/>
    <col min="805" max="805" width="15.5546875" style="12" customWidth="1"/>
    <col min="806" max="1025" width="8.88671875" style="12"/>
    <col min="1026" max="1026" width="11.88671875" style="12" customWidth="1"/>
    <col min="1027" max="1027" width="14.21875" style="12" customWidth="1"/>
    <col min="1028" max="1028" width="11.6640625" style="12" bestFit="1" customWidth="1"/>
    <col min="1029" max="1029" width="32.44140625" style="12" customWidth="1"/>
    <col min="1030" max="1030" width="15.88671875" style="12" customWidth="1"/>
    <col min="1031" max="1033" width="0" style="12" hidden="1" customWidth="1"/>
    <col min="1034" max="1034" width="32.88671875" style="12" customWidth="1"/>
    <col min="1035" max="1036" width="43.5546875" style="12" customWidth="1"/>
    <col min="1037" max="1037" width="0" style="12" hidden="1" customWidth="1"/>
    <col min="1038" max="1038" width="8.21875" style="12" customWidth="1"/>
    <col min="1039" max="1039" width="8.88671875" style="12"/>
    <col min="1040" max="1040" width="10.44140625" style="12" customWidth="1"/>
    <col min="1041" max="1041" width="11.44140625" style="12" customWidth="1"/>
    <col min="1042" max="1043" width="10.88671875" style="12" customWidth="1"/>
    <col min="1044" max="1047" width="10.77734375" style="12" customWidth="1"/>
    <col min="1048" max="1048" width="11.88671875" style="12" customWidth="1"/>
    <col min="1049" max="1049" width="13.21875" style="12" customWidth="1"/>
    <col min="1050" max="1050" width="0" style="12" hidden="1" customWidth="1"/>
    <col min="1051" max="1051" width="12.33203125" style="12" customWidth="1"/>
    <col min="1052" max="1053" width="0" style="12" hidden="1" customWidth="1"/>
    <col min="1054" max="1054" width="10.21875" style="12" customWidth="1"/>
    <col min="1055" max="1056" width="20.77734375" style="12" customWidth="1"/>
    <col min="1057" max="1057" width="0" style="12" hidden="1" customWidth="1"/>
    <col min="1058" max="1058" width="12.33203125" style="12" bestFit="1" customWidth="1"/>
    <col min="1059" max="1059" width="15.5546875" style="12" customWidth="1"/>
    <col min="1060" max="1060" width="0" style="12" hidden="1" customWidth="1"/>
    <col min="1061" max="1061" width="15.5546875" style="12" customWidth="1"/>
    <col min="1062" max="1281" width="8.88671875" style="12"/>
    <col min="1282" max="1282" width="11.88671875" style="12" customWidth="1"/>
    <col min="1283" max="1283" width="14.21875" style="12" customWidth="1"/>
    <col min="1284" max="1284" width="11.6640625" style="12" bestFit="1" customWidth="1"/>
    <col min="1285" max="1285" width="32.44140625" style="12" customWidth="1"/>
    <col min="1286" max="1286" width="15.88671875" style="12" customWidth="1"/>
    <col min="1287" max="1289" width="0" style="12" hidden="1" customWidth="1"/>
    <col min="1290" max="1290" width="32.88671875" style="12" customWidth="1"/>
    <col min="1291" max="1292" width="43.5546875" style="12" customWidth="1"/>
    <col min="1293" max="1293" width="0" style="12" hidden="1" customWidth="1"/>
    <col min="1294" max="1294" width="8.21875" style="12" customWidth="1"/>
    <col min="1295" max="1295" width="8.88671875" style="12"/>
    <col min="1296" max="1296" width="10.44140625" style="12" customWidth="1"/>
    <col min="1297" max="1297" width="11.44140625" style="12" customWidth="1"/>
    <col min="1298" max="1299" width="10.88671875" style="12" customWidth="1"/>
    <col min="1300" max="1303" width="10.77734375" style="12" customWidth="1"/>
    <col min="1304" max="1304" width="11.88671875" style="12" customWidth="1"/>
    <col min="1305" max="1305" width="13.21875" style="12" customWidth="1"/>
    <col min="1306" max="1306" width="0" style="12" hidden="1" customWidth="1"/>
    <col min="1307" max="1307" width="12.33203125" style="12" customWidth="1"/>
    <col min="1308" max="1309" width="0" style="12" hidden="1" customWidth="1"/>
    <col min="1310" max="1310" width="10.21875" style="12" customWidth="1"/>
    <col min="1311" max="1312" width="20.77734375" style="12" customWidth="1"/>
    <col min="1313" max="1313" width="0" style="12" hidden="1" customWidth="1"/>
    <col min="1314" max="1314" width="12.33203125" style="12" bestFit="1" customWidth="1"/>
    <col min="1315" max="1315" width="15.5546875" style="12" customWidth="1"/>
    <col min="1316" max="1316" width="0" style="12" hidden="1" customWidth="1"/>
    <col min="1317" max="1317" width="15.5546875" style="12" customWidth="1"/>
    <col min="1318" max="1537" width="8.88671875" style="12"/>
    <col min="1538" max="1538" width="11.88671875" style="12" customWidth="1"/>
    <col min="1539" max="1539" width="14.21875" style="12" customWidth="1"/>
    <col min="1540" max="1540" width="11.6640625" style="12" bestFit="1" customWidth="1"/>
    <col min="1541" max="1541" width="32.44140625" style="12" customWidth="1"/>
    <col min="1542" max="1542" width="15.88671875" style="12" customWidth="1"/>
    <col min="1543" max="1545" width="0" style="12" hidden="1" customWidth="1"/>
    <col min="1546" max="1546" width="32.88671875" style="12" customWidth="1"/>
    <col min="1547" max="1548" width="43.5546875" style="12" customWidth="1"/>
    <col min="1549" max="1549" width="0" style="12" hidden="1" customWidth="1"/>
    <col min="1550" max="1550" width="8.21875" style="12" customWidth="1"/>
    <col min="1551" max="1551" width="8.88671875" style="12"/>
    <col min="1552" max="1552" width="10.44140625" style="12" customWidth="1"/>
    <col min="1553" max="1553" width="11.44140625" style="12" customWidth="1"/>
    <col min="1554" max="1555" width="10.88671875" style="12" customWidth="1"/>
    <col min="1556" max="1559" width="10.77734375" style="12" customWidth="1"/>
    <col min="1560" max="1560" width="11.88671875" style="12" customWidth="1"/>
    <col min="1561" max="1561" width="13.21875" style="12" customWidth="1"/>
    <col min="1562" max="1562" width="0" style="12" hidden="1" customWidth="1"/>
    <col min="1563" max="1563" width="12.33203125" style="12" customWidth="1"/>
    <col min="1564" max="1565" width="0" style="12" hidden="1" customWidth="1"/>
    <col min="1566" max="1566" width="10.21875" style="12" customWidth="1"/>
    <col min="1567" max="1568" width="20.77734375" style="12" customWidth="1"/>
    <col min="1569" max="1569" width="0" style="12" hidden="1" customWidth="1"/>
    <col min="1570" max="1570" width="12.33203125" style="12" bestFit="1" customWidth="1"/>
    <col min="1571" max="1571" width="15.5546875" style="12" customWidth="1"/>
    <col min="1572" max="1572" width="0" style="12" hidden="1" customWidth="1"/>
    <col min="1573" max="1573" width="15.5546875" style="12" customWidth="1"/>
    <col min="1574" max="1793" width="8.88671875" style="12"/>
    <col min="1794" max="1794" width="11.88671875" style="12" customWidth="1"/>
    <col min="1795" max="1795" width="14.21875" style="12" customWidth="1"/>
    <col min="1796" max="1796" width="11.6640625" style="12" bestFit="1" customWidth="1"/>
    <col min="1797" max="1797" width="32.44140625" style="12" customWidth="1"/>
    <col min="1798" max="1798" width="15.88671875" style="12" customWidth="1"/>
    <col min="1799" max="1801" width="0" style="12" hidden="1" customWidth="1"/>
    <col min="1802" max="1802" width="32.88671875" style="12" customWidth="1"/>
    <col min="1803" max="1804" width="43.5546875" style="12" customWidth="1"/>
    <col min="1805" max="1805" width="0" style="12" hidden="1" customWidth="1"/>
    <col min="1806" max="1806" width="8.21875" style="12" customWidth="1"/>
    <col min="1807" max="1807" width="8.88671875" style="12"/>
    <col min="1808" max="1808" width="10.44140625" style="12" customWidth="1"/>
    <col min="1809" max="1809" width="11.44140625" style="12" customWidth="1"/>
    <col min="1810" max="1811" width="10.88671875" style="12" customWidth="1"/>
    <col min="1812" max="1815" width="10.77734375" style="12" customWidth="1"/>
    <col min="1816" max="1816" width="11.88671875" style="12" customWidth="1"/>
    <col min="1817" max="1817" width="13.21875" style="12" customWidth="1"/>
    <col min="1818" max="1818" width="0" style="12" hidden="1" customWidth="1"/>
    <col min="1819" max="1819" width="12.33203125" style="12" customWidth="1"/>
    <col min="1820" max="1821" width="0" style="12" hidden="1" customWidth="1"/>
    <col min="1822" max="1822" width="10.21875" style="12" customWidth="1"/>
    <col min="1823" max="1824" width="20.77734375" style="12" customWidth="1"/>
    <col min="1825" max="1825" width="0" style="12" hidden="1" customWidth="1"/>
    <col min="1826" max="1826" width="12.33203125" style="12" bestFit="1" customWidth="1"/>
    <col min="1827" max="1827" width="15.5546875" style="12" customWidth="1"/>
    <col min="1828" max="1828" width="0" style="12" hidden="1" customWidth="1"/>
    <col min="1829" max="1829" width="15.5546875" style="12" customWidth="1"/>
    <col min="1830" max="2049" width="8.88671875" style="12"/>
    <col min="2050" max="2050" width="11.88671875" style="12" customWidth="1"/>
    <col min="2051" max="2051" width="14.21875" style="12" customWidth="1"/>
    <col min="2052" max="2052" width="11.6640625" style="12" bestFit="1" customWidth="1"/>
    <col min="2053" max="2053" width="32.44140625" style="12" customWidth="1"/>
    <col min="2054" max="2054" width="15.88671875" style="12" customWidth="1"/>
    <col min="2055" max="2057" width="0" style="12" hidden="1" customWidth="1"/>
    <col min="2058" max="2058" width="32.88671875" style="12" customWidth="1"/>
    <col min="2059" max="2060" width="43.5546875" style="12" customWidth="1"/>
    <col min="2061" max="2061" width="0" style="12" hidden="1" customWidth="1"/>
    <col min="2062" max="2062" width="8.21875" style="12" customWidth="1"/>
    <col min="2063" max="2063" width="8.88671875" style="12"/>
    <col min="2064" max="2064" width="10.44140625" style="12" customWidth="1"/>
    <col min="2065" max="2065" width="11.44140625" style="12" customWidth="1"/>
    <col min="2066" max="2067" width="10.88671875" style="12" customWidth="1"/>
    <col min="2068" max="2071" width="10.77734375" style="12" customWidth="1"/>
    <col min="2072" max="2072" width="11.88671875" style="12" customWidth="1"/>
    <col min="2073" max="2073" width="13.21875" style="12" customWidth="1"/>
    <col min="2074" max="2074" width="0" style="12" hidden="1" customWidth="1"/>
    <col min="2075" max="2075" width="12.33203125" style="12" customWidth="1"/>
    <col min="2076" max="2077" width="0" style="12" hidden="1" customWidth="1"/>
    <col min="2078" max="2078" width="10.21875" style="12" customWidth="1"/>
    <col min="2079" max="2080" width="20.77734375" style="12" customWidth="1"/>
    <col min="2081" max="2081" width="0" style="12" hidden="1" customWidth="1"/>
    <col min="2082" max="2082" width="12.33203125" style="12" bestFit="1" customWidth="1"/>
    <col min="2083" max="2083" width="15.5546875" style="12" customWidth="1"/>
    <col min="2084" max="2084" width="0" style="12" hidden="1" customWidth="1"/>
    <col min="2085" max="2085" width="15.5546875" style="12" customWidth="1"/>
    <col min="2086" max="2305" width="8.88671875" style="12"/>
    <col min="2306" max="2306" width="11.88671875" style="12" customWidth="1"/>
    <col min="2307" max="2307" width="14.21875" style="12" customWidth="1"/>
    <col min="2308" max="2308" width="11.6640625" style="12" bestFit="1" customWidth="1"/>
    <col min="2309" max="2309" width="32.44140625" style="12" customWidth="1"/>
    <col min="2310" max="2310" width="15.88671875" style="12" customWidth="1"/>
    <col min="2311" max="2313" width="0" style="12" hidden="1" customWidth="1"/>
    <col min="2314" max="2314" width="32.88671875" style="12" customWidth="1"/>
    <col min="2315" max="2316" width="43.5546875" style="12" customWidth="1"/>
    <col min="2317" max="2317" width="0" style="12" hidden="1" customWidth="1"/>
    <col min="2318" max="2318" width="8.21875" style="12" customWidth="1"/>
    <col min="2319" max="2319" width="8.88671875" style="12"/>
    <col min="2320" max="2320" width="10.44140625" style="12" customWidth="1"/>
    <col min="2321" max="2321" width="11.44140625" style="12" customWidth="1"/>
    <col min="2322" max="2323" width="10.88671875" style="12" customWidth="1"/>
    <col min="2324" max="2327" width="10.77734375" style="12" customWidth="1"/>
    <col min="2328" max="2328" width="11.88671875" style="12" customWidth="1"/>
    <col min="2329" max="2329" width="13.21875" style="12" customWidth="1"/>
    <col min="2330" max="2330" width="0" style="12" hidden="1" customWidth="1"/>
    <col min="2331" max="2331" width="12.33203125" style="12" customWidth="1"/>
    <col min="2332" max="2333" width="0" style="12" hidden="1" customWidth="1"/>
    <col min="2334" max="2334" width="10.21875" style="12" customWidth="1"/>
    <col min="2335" max="2336" width="20.77734375" style="12" customWidth="1"/>
    <col min="2337" max="2337" width="0" style="12" hidden="1" customWidth="1"/>
    <col min="2338" max="2338" width="12.33203125" style="12" bestFit="1" customWidth="1"/>
    <col min="2339" max="2339" width="15.5546875" style="12" customWidth="1"/>
    <col min="2340" max="2340" width="0" style="12" hidden="1" customWidth="1"/>
    <col min="2341" max="2341" width="15.5546875" style="12" customWidth="1"/>
    <col min="2342" max="2561" width="8.88671875" style="12"/>
    <col min="2562" max="2562" width="11.88671875" style="12" customWidth="1"/>
    <col min="2563" max="2563" width="14.21875" style="12" customWidth="1"/>
    <col min="2564" max="2564" width="11.6640625" style="12" bestFit="1" customWidth="1"/>
    <col min="2565" max="2565" width="32.44140625" style="12" customWidth="1"/>
    <col min="2566" max="2566" width="15.88671875" style="12" customWidth="1"/>
    <col min="2567" max="2569" width="0" style="12" hidden="1" customWidth="1"/>
    <col min="2570" max="2570" width="32.88671875" style="12" customWidth="1"/>
    <col min="2571" max="2572" width="43.5546875" style="12" customWidth="1"/>
    <col min="2573" max="2573" width="0" style="12" hidden="1" customWidth="1"/>
    <col min="2574" max="2574" width="8.21875" style="12" customWidth="1"/>
    <col min="2575" max="2575" width="8.88671875" style="12"/>
    <col min="2576" max="2576" width="10.44140625" style="12" customWidth="1"/>
    <col min="2577" max="2577" width="11.44140625" style="12" customWidth="1"/>
    <col min="2578" max="2579" width="10.88671875" style="12" customWidth="1"/>
    <col min="2580" max="2583" width="10.77734375" style="12" customWidth="1"/>
    <col min="2584" max="2584" width="11.88671875" style="12" customWidth="1"/>
    <col min="2585" max="2585" width="13.21875" style="12" customWidth="1"/>
    <col min="2586" max="2586" width="0" style="12" hidden="1" customWidth="1"/>
    <col min="2587" max="2587" width="12.33203125" style="12" customWidth="1"/>
    <col min="2588" max="2589" width="0" style="12" hidden="1" customWidth="1"/>
    <col min="2590" max="2590" width="10.21875" style="12" customWidth="1"/>
    <col min="2591" max="2592" width="20.77734375" style="12" customWidth="1"/>
    <col min="2593" max="2593" width="0" style="12" hidden="1" customWidth="1"/>
    <col min="2594" max="2594" width="12.33203125" style="12" bestFit="1" customWidth="1"/>
    <col min="2595" max="2595" width="15.5546875" style="12" customWidth="1"/>
    <col min="2596" max="2596" width="0" style="12" hidden="1" customWidth="1"/>
    <col min="2597" max="2597" width="15.5546875" style="12" customWidth="1"/>
    <col min="2598" max="2817" width="8.88671875" style="12"/>
    <col min="2818" max="2818" width="11.88671875" style="12" customWidth="1"/>
    <col min="2819" max="2819" width="14.21875" style="12" customWidth="1"/>
    <col min="2820" max="2820" width="11.6640625" style="12" bestFit="1" customWidth="1"/>
    <col min="2821" max="2821" width="32.44140625" style="12" customWidth="1"/>
    <col min="2822" max="2822" width="15.88671875" style="12" customWidth="1"/>
    <col min="2823" max="2825" width="0" style="12" hidden="1" customWidth="1"/>
    <col min="2826" max="2826" width="32.88671875" style="12" customWidth="1"/>
    <col min="2827" max="2828" width="43.5546875" style="12" customWidth="1"/>
    <col min="2829" max="2829" width="0" style="12" hidden="1" customWidth="1"/>
    <col min="2830" max="2830" width="8.21875" style="12" customWidth="1"/>
    <col min="2831" max="2831" width="8.88671875" style="12"/>
    <col min="2832" max="2832" width="10.44140625" style="12" customWidth="1"/>
    <col min="2833" max="2833" width="11.44140625" style="12" customWidth="1"/>
    <col min="2834" max="2835" width="10.88671875" style="12" customWidth="1"/>
    <col min="2836" max="2839" width="10.77734375" style="12" customWidth="1"/>
    <col min="2840" max="2840" width="11.88671875" style="12" customWidth="1"/>
    <col min="2841" max="2841" width="13.21875" style="12" customWidth="1"/>
    <col min="2842" max="2842" width="0" style="12" hidden="1" customWidth="1"/>
    <col min="2843" max="2843" width="12.33203125" style="12" customWidth="1"/>
    <col min="2844" max="2845" width="0" style="12" hidden="1" customWidth="1"/>
    <col min="2846" max="2846" width="10.21875" style="12" customWidth="1"/>
    <col min="2847" max="2848" width="20.77734375" style="12" customWidth="1"/>
    <col min="2849" max="2849" width="0" style="12" hidden="1" customWidth="1"/>
    <col min="2850" max="2850" width="12.33203125" style="12" bestFit="1" customWidth="1"/>
    <col min="2851" max="2851" width="15.5546875" style="12" customWidth="1"/>
    <col min="2852" max="2852" width="0" style="12" hidden="1" customWidth="1"/>
    <col min="2853" max="2853" width="15.5546875" style="12" customWidth="1"/>
    <col min="2854" max="3073" width="8.88671875" style="12"/>
    <col min="3074" max="3074" width="11.88671875" style="12" customWidth="1"/>
    <col min="3075" max="3075" width="14.21875" style="12" customWidth="1"/>
    <col min="3076" max="3076" width="11.6640625" style="12" bestFit="1" customWidth="1"/>
    <col min="3077" max="3077" width="32.44140625" style="12" customWidth="1"/>
    <col min="3078" max="3078" width="15.88671875" style="12" customWidth="1"/>
    <col min="3079" max="3081" width="0" style="12" hidden="1" customWidth="1"/>
    <col min="3082" max="3082" width="32.88671875" style="12" customWidth="1"/>
    <col min="3083" max="3084" width="43.5546875" style="12" customWidth="1"/>
    <col min="3085" max="3085" width="0" style="12" hidden="1" customWidth="1"/>
    <col min="3086" max="3086" width="8.21875" style="12" customWidth="1"/>
    <col min="3087" max="3087" width="8.88671875" style="12"/>
    <col min="3088" max="3088" width="10.44140625" style="12" customWidth="1"/>
    <col min="3089" max="3089" width="11.44140625" style="12" customWidth="1"/>
    <col min="3090" max="3091" width="10.88671875" style="12" customWidth="1"/>
    <col min="3092" max="3095" width="10.77734375" style="12" customWidth="1"/>
    <col min="3096" max="3096" width="11.88671875" style="12" customWidth="1"/>
    <col min="3097" max="3097" width="13.21875" style="12" customWidth="1"/>
    <col min="3098" max="3098" width="0" style="12" hidden="1" customWidth="1"/>
    <col min="3099" max="3099" width="12.33203125" style="12" customWidth="1"/>
    <col min="3100" max="3101" width="0" style="12" hidden="1" customWidth="1"/>
    <col min="3102" max="3102" width="10.21875" style="12" customWidth="1"/>
    <col min="3103" max="3104" width="20.77734375" style="12" customWidth="1"/>
    <col min="3105" max="3105" width="0" style="12" hidden="1" customWidth="1"/>
    <col min="3106" max="3106" width="12.33203125" style="12" bestFit="1" customWidth="1"/>
    <col min="3107" max="3107" width="15.5546875" style="12" customWidth="1"/>
    <col min="3108" max="3108" width="0" style="12" hidden="1" customWidth="1"/>
    <col min="3109" max="3109" width="15.5546875" style="12" customWidth="1"/>
    <col min="3110" max="3329" width="8.88671875" style="12"/>
    <col min="3330" max="3330" width="11.88671875" style="12" customWidth="1"/>
    <col min="3331" max="3331" width="14.21875" style="12" customWidth="1"/>
    <col min="3332" max="3332" width="11.6640625" style="12" bestFit="1" customWidth="1"/>
    <col min="3333" max="3333" width="32.44140625" style="12" customWidth="1"/>
    <col min="3334" max="3334" width="15.88671875" style="12" customWidth="1"/>
    <col min="3335" max="3337" width="0" style="12" hidden="1" customWidth="1"/>
    <col min="3338" max="3338" width="32.88671875" style="12" customWidth="1"/>
    <col min="3339" max="3340" width="43.5546875" style="12" customWidth="1"/>
    <col min="3341" max="3341" width="0" style="12" hidden="1" customWidth="1"/>
    <col min="3342" max="3342" width="8.21875" style="12" customWidth="1"/>
    <col min="3343" max="3343" width="8.88671875" style="12"/>
    <col min="3344" max="3344" width="10.44140625" style="12" customWidth="1"/>
    <col min="3345" max="3345" width="11.44140625" style="12" customWidth="1"/>
    <col min="3346" max="3347" width="10.88671875" style="12" customWidth="1"/>
    <col min="3348" max="3351" width="10.77734375" style="12" customWidth="1"/>
    <col min="3352" max="3352" width="11.88671875" style="12" customWidth="1"/>
    <col min="3353" max="3353" width="13.21875" style="12" customWidth="1"/>
    <col min="3354" max="3354" width="0" style="12" hidden="1" customWidth="1"/>
    <col min="3355" max="3355" width="12.33203125" style="12" customWidth="1"/>
    <col min="3356" max="3357" width="0" style="12" hidden="1" customWidth="1"/>
    <col min="3358" max="3358" width="10.21875" style="12" customWidth="1"/>
    <col min="3359" max="3360" width="20.77734375" style="12" customWidth="1"/>
    <col min="3361" max="3361" width="0" style="12" hidden="1" customWidth="1"/>
    <col min="3362" max="3362" width="12.33203125" style="12" bestFit="1" customWidth="1"/>
    <col min="3363" max="3363" width="15.5546875" style="12" customWidth="1"/>
    <col min="3364" max="3364" width="0" style="12" hidden="1" customWidth="1"/>
    <col min="3365" max="3365" width="15.5546875" style="12" customWidth="1"/>
    <col min="3366" max="3585" width="8.88671875" style="12"/>
    <col min="3586" max="3586" width="11.88671875" style="12" customWidth="1"/>
    <col min="3587" max="3587" width="14.21875" style="12" customWidth="1"/>
    <col min="3588" max="3588" width="11.6640625" style="12" bestFit="1" customWidth="1"/>
    <col min="3589" max="3589" width="32.44140625" style="12" customWidth="1"/>
    <col min="3590" max="3590" width="15.88671875" style="12" customWidth="1"/>
    <col min="3591" max="3593" width="0" style="12" hidden="1" customWidth="1"/>
    <col min="3594" max="3594" width="32.88671875" style="12" customWidth="1"/>
    <col min="3595" max="3596" width="43.5546875" style="12" customWidth="1"/>
    <col min="3597" max="3597" width="0" style="12" hidden="1" customWidth="1"/>
    <col min="3598" max="3598" width="8.21875" style="12" customWidth="1"/>
    <col min="3599" max="3599" width="8.88671875" style="12"/>
    <col min="3600" max="3600" width="10.44140625" style="12" customWidth="1"/>
    <col min="3601" max="3601" width="11.44140625" style="12" customWidth="1"/>
    <col min="3602" max="3603" width="10.88671875" style="12" customWidth="1"/>
    <col min="3604" max="3607" width="10.77734375" style="12" customWidth="1"/>
    <col min="3608" max="3608" width="11.88671875" style="12" customWidth="1"/>
    <col min="3609" max="3609" width="13.21875" style="12" customWidth="1"/>
    <col min="3610" max="3610" width="0" style="12" hidden="1" customWidth="1"/>
    <col min="3611" max="3611" width="12.33203125" style="12" customWidth="1"/>
    <col min="3612" max="3613" width="0" style="12" hidden="1" customWidth="1"/>
    <col min="3614" max="3614" width="10.21875" style="12" customWidth="1"/>
    <col min="3615" max="3616" width="20.77734375" style="12" customWidth="1"/>
    <col min="3617" max="3617" width="0" style="12" hidden="1" customWidth="1"/>
    <col min="3618" max="3618" width="12.33203125" style="12" bestFit="1" customWidth="1"/>
    <col min="3619" max="3619" width="15.5546875" style="12" customWidth="1"/>
    <col min="3620" max="3620" width="0" style="12" hidden="1" customWidth="1"/>
    <col min="3621" max="3621" width="15.5546875" style="12" customWidth="1"/>
    <col min="3622" max="3841" width="8.88671875" style="12"/>
    <col min="3842" max="3842" width="11.88671875" style="12" customWidth="1"/>
    <col min="3843" max="3843" width="14.21875" style="12" customWidth="1"/>
    <col min="3844" max="3844" width="11.6640625" style="12" bestFit="1" customWidth="1"/>
    <col min="3845" max="3845" width="32.44140625" style="12" customWidth="1"/>
    <col min="3846" max="3846" width="15.88671875" style="12" customWidth="1"/>
    <col min="3847" max="3849" width="0" style="12" hidden="1" customWidth="1"/>
    <col min="3850" max="3850" width="32.88671875" style="12" customWidth="1"/>
    <col min="3851" max="3852" width="43.5546875" style="12" customWidth="1"/>
    <col min="3853" max="3853" width="0" style="12" hidden="1" customWidth="1"/>
    <col min="3854" max="3854" width="8.21875" style="12" customWidth="1"/>
    <col min="3855" max="3855" width="8.88671875" style="12"/>
    <col min="3856" max="3856" width="10.44140625" style="12" customWidth="1"/>
    <col min="3857" max="3857" width="11.44140625" style="12" customWidth="1"/>
    <col min="3858" max="3859" width="10.88671875" style="12" customWidth="1"/>
    <col min="3860" max="3863" width="10.77734375" style="12" customWidth="1"/>
    <col min="3864" max="3864" width="11.88671875" style="12" customWidth="1"/>
    <col min="3865" max="3865" width="13.21875" style="12" customWidth="1"/>
    <col min="3866" max="3866" width="0" style="12" hidden="1" customWidth="1"/>
    <col min="3867" max="3867" width="12.33203125" style="12" customWidth="1"/>
    <col min="3868" max="3869" width="0" style="12" hidden="1" customWidth="1"/>
    <col min="3870" max="3870" width="10.21875" style="12" customWidth="1"/>
    <col min="3871" max="3872" width="20.77734375" style="12" customWidth="1"/>
    <col min="3873" max="3873" width="0" style="12" hidden="1" customWidth="1"/>
    <col min="3874" max="3874" width="12.33203125" style="12" bestFit="1" customWidth="1"/>
    <col min="3875" max="3875" width="15.5546875" style="12" customWidth="1"/>
    <col min="3876" max="3876" width="0" style="12" hidden="1" customWidth="1"/>
    <col min="3877" max="3877" width="15.5546875" style="12" customWidth="1"/>
    <col min="3878" max="4097" width="8.88671875" style="12"/>
    <col min="4098" max="4098" width="11.88671875" style="12" customWidth="1"/>
    <col min="4099" max="4099" width="14.21875" style="12" customWidth="1"/>
    <col min="4100" max="4100" width="11.6640625" style="12" bestFit="1" customWidth="1"/>
    <col min="4101" max="4101" width="32.44140625" style="12" customWidth="1"/>
    <col min="4102" max="4102" width="15.88671875" style="12" customWidth="1"/>
    <col min="4103" max="4105" width="0" style="12" hidden="1" customWidth="1"/>
    <col min="4106" max="4106" width="32.88671875" style="12" customWidth="1"/>
    <col min="4107" max="4108" width="43.5546875" style="12" customWidth="1"/>
    <col min="4109" max="4109" width="0" style="12" hidden="1" customWidth="1"/>
    <col min="4110" max="4110" width="8.21875" style="12" customWidth="1"/>
    <col min="4111" max="4111" width="8.88671875" style="12"/>
    <col min="4112" max="4112" width="10.44140625" style="12" customWidth="1"/>
    <col min="4113" max="4113" width="11.44140625" style="12" customWidth="1"/>
    <col min="4114" max="4115" width="10.88671875" style="12" customWidth="1"/>
    <col min="4116" max="4119" width="10.77734375" style="12" customWidth="1"/>
    <col min="4120" max="4120" width="11.88671875" style="12" customWidth="1"/>
    <col min="4121" max="4121" width="13.21875" style="12" customWidth="1"/>
    <col min="4122" max="4122" width="0" style="12" hidden="1" customWidth="1"/>
    <col min="4123" max="4123" width="12.33203125" style="12" customWidth="1"/>
    <col min="4124" max="4125" width="0" style="12" hidden="1" customWidth="1"/>
    <col min="4126" max="4126" width="10.21875" style="12" customWidth="1"/>
    <col min="4127" max="4128" width="20.77734375" style="12" customWidth="1"/>
    <col min="4129" max="4129" width="0" style="12" hidden="1" customWidth="1"/>
    <col min="4130" max="4130" width="12.33203125" style="12" bestFit="1" customWidth="1"/>
    <col min="4131" max="4131" width="15.5546875" style="12" customWidth="1"/>
    <col min="4132" max="4132" width="0" style="12" hidden="1" customWidth="1"/>
    <col min="4133" max="4133" width="15.5546875" style="12" customWidth="1"/>
    <col min="4134" max="4353" width="8.88671875" style="12"/>
    <col min="4354" max="4354" width="11.88671875" style="12" customWidth="1"/>
    <col min="4355" max="4355" width="14.21875" style="12" customWidth="1"/>
    <col min="4356" max="4356" width="11.6640625" style="12" bestFit="1" customWidth="1"/>
    <col min="4357" max="4357" width="32.44140625" style="12" customWidth="1"/>
    <col min="4358" max="4358" width="15.88671875" style="12" customWidth="1"/>
    <col min="4359" max="4361" width="0" style="12" hidden="1" customWidth="1"/>
    <col min="4362" max="4362" width="32.88671875" style="12" customWidth="1"/>
    <col min="4363" max="4364" width="43.5546875" style="12" customWidth="1"/>
    <col min="4365" max="4365" width="0" style="12" hidden="1" customWidth="1"/>
    <col min="4366" max="4366" width="8.21875" style="12" customWidth="1"/>
    <col min="4367" max="4367" width="8.88671875" style="12"/>
    <col min="4368" max="4368" width="10.44140625" style="12" customWidth="1"/>
    <col min="4369" max="4369" width="11.44140625" style="12" customWidth="1"/>
    <col min="4370" max="4371" width="10.88671875" style="12" customWidth="1"/>
    <col min="4372" max="4375" width="10.77734375" style="12" customWidth="1"/>
    <col min="4376" max="4376" width="11.88671875" style="12" customWidth="1"/>
    <col min="4377" max="4377" width="13.21875" style="12" customWidth="1"/>
    <col min="4378" max="4378" width="0" style="12" hidden="1" customWidth="1"/>
    <col min="4379" max="4379" width="12.33203125" style="12" customWidth="1"/>
    <col min="4380" max="4381" width="0" style="12" hidden="1" customWidth="1"/>
    <col min="4382" max="4382" width="10.21875" style="12" customWidth="1"/>
    <col min="4383" max="4384" width="20.77734375" style="12" customWidth="1"/>
    <col min="4385" max="4385" width="0" style="12" hidden="1" customWidth="1"/>
    <col min="4386" max="4386" width="12.33203125" style="12" bestFit="1" customWidth="1"/>
    <col min="4387" max="4387" width="15.5546875" style="12" customWidth="1"/>
    <col min="4388" max="4388" width="0" style="12" hidden="1" customWidth="1"/>
    <col min="4389" max="4389" width="15.5546875" style="12" customWidth="1"/>
    <col min="4390" max="4609" width="8.88671875" style="12"/>
    <col min="4610" max="4610" width="11.88671875" style="12" customWidth="1"/>
    <col min="4611" max="4611" width="14.21875" style="12" customWidth="1"/>
    <col min="4612" max="4612" width="11.6640625" style="12" bestFit="1" customWidth="1"/>
    <col min="4613" max="4613" width="32.44140625" style="12" customWidth="1"/>
    <col min="4614" max="4614" width="15.88671875" style="12" customWidth="1"/>
    <col min="4615" max="4617" width="0" style="12" hidden="1" customWidth="1"/>
    <col min="4618" max="4618" width="32.88671875" style="12" customWidth="1"/>
    <col min="4619" max="4620" width="43.5546875" style="12" customWidth="1"/>
    <col min="4621" max="4621" width="0" style="12" hidden="1" customWidth="1"/>
    <col min="4622" max="4622" width="8.21875" style="12" customWidth="1"/>
    <col min="4623" max="4623" width="8.88671875" style="12"/>
    <col min="4624" max="4624" width="10.44140625" style="12" customWidth="1"/>
    <col min="4625" max="4625" width="11.44140625" style="12" customWidth="1"/>
    <col min="4626" max="4627" width="10.88671875" style="12" customWidth="1"/>
    <col min="4628" max="4631" width="10.77734375" style="12" customWidth="1"/>
    <col min="4632" max="4632" width="11.88671875" style="12" customWidth="1"/>
    <col min="4633" max="4633" width="13.21875" style="12" customWidth="1"/>
    <col min="4634" max="4634" width="0" style="12" hidden="1" customWidth="1"/>
    <col min="4635" max="4635" width="12.33203125" style="12" customWidth="1"/>
    <col min="4636" max="4637" width="0" style="12" hidden="1" customWidth="1"/>
    <col min="4638" max="4638" width="10.21875" style="12" customWidth="1"/>
    <col min="4639" max="4640" width="20.77734375" style="12" customWidth="1"/>
    <col min="4641" max="4641" width="0" style="12" hidden="1" customWidth="1"/>
    <col min="4642" max="4642" width="12.33203125" style="12" bestFit="1" customWidth="1"/>
    <col min="4643" max="4643" width="15.5546875" style="12" customWidth="1"/>
    <col min="4644" max="4644" width="0" style="12" hidden="1" customWidth="1"/>
    <col min="4645" max="4645" width="15.5546875" style="12" customWidth="1"/>
    <col min="4646" max="4865" width="8.88671875" style="12"/>
    <col min="4866" max="4866" width="11.88671875" style="12" customWidth="1"/>
    <col min="4867" max="4867" width="14.21875" style="12" customWidth="1"/>
    <col min="4868" max="4868" width="11.6640625" style="12" bestFit="1" customWidth="1"/>
    <col min="4869" max="4869" width="32.44140625" style="12" customWidth="1"/>
    <col min="4870" max="4870" width="15.88671875" style="12" customWidth="1"/>
    <col min="4871" max="4873" width="0" style="12" hidden="1" customWidth="1"/>
    <col min="4874" max="4874" width="32.88671875" style="12" customWidth="1"/>
    <col min="4875" max="4876" width="43.5546875" style="12" customWidth="1"/>
    <col min="4877" max="4877" width="0" style="12" hidden="1" customWidth="1"/>
    <col min="4878" max="4878" width="8.21875" style="12" customWidth="1"/>
    <col min="4879" max="4879" width="8.88671875" style="12"/>
    <col min="4880" max="4880" width="10.44140625" style="12" customWidth="1"/>
    <col min="4881" max="4881" width="11.44140625" style="12" customWidth="1"/>
    <col min="4882" max="4883" width="10.88671875" style="12" customWidth="1"/>
    <col min="4884" max="4887" width="10.77734375" style="12" customWidth="1"/>
    <col min="4888" max="4888" width="11.88671875" style="12" customWidth="1"/>
    <col min="4889" max="4889" width="13.21875" style="12" customWidth="1"/>
    <col min="4890" max="4890" width="0" style="12" hidden="1" customWidth="1"/>
    <col min="4891" max="4891" width="12.33203125" style="12" customWidth="1"/>
    <col min="4892" max="4893" width="0" style="12" hidden="1" customWidth="1"/>
    <col min="4894" max="4894" width="10.21875" style="12" customWidth="1"/>
    <col min="4895" max="4896" width="20.77734375" style="12" customWidth="1"/>
    <col min="4897" max="4897" width="0" style="12" hidden="1" customWidth="1"/>
    <col min="4898" max="4898" width="12.33203125" style="12" bestFit="1" customWidth="1"/>
    <col min="4899" max="4899" width="15.5546875" style="12" customWidth="1"/>
    <col min="4900" max="4900" width="0" style="12" hidden="1" customWidth="1"/>
    <col min="4901" max="4901" width="15.5546875" style="12" customWidth="1"/>
    <col min="4902" max="5121" width="8.88671875" style="12"/>
    <col min="5122" max="5122" width="11.88671875" style="12" customWidth="1"/>
    <col min="5123" max="5123" width="14.21875" style="12" customWidth="1"/>
    <col min="5124" max="5124" width="11.6640625" style="12" bestFit="1" customWidth="1"/>
    <col min="5125" max="5125" width="32.44140625" style="12" customWidth="1"/>
    <col min="5126" max="5126" width="15.88671875" style="12" customWidth="1"/>
    <col min="5127" max="5129" width="0" style="12" hidden="1" customWidth="1"/>
    <col min="5130" max="5130" width="32.88671875" style="12" customWidth="1"/>
    <col min="5131" max="5132" width="43.5546875" style="12" customWidth="1"/>
    <col min="5133" max="5133" width="0" style="12" hidden="1" customWidth="1"/>
    <col min="5134" max="5134" width="8.21875" style="12" customWidth="1"/>
    <col min="5135" max="5135" width="8.88671875" style="12"/>
    <col min="5136" max="5136" width="10.44140625" style="12" customWidth="1"/>
    <col min="5137" max="5137" width="11.44140625" style="12" customWidth="1"/>
    <col min="5138" max="5139" width="10.88671875" style="12" customWidth="1"/>
    <col min="5140" max="5143" width="10.77734375" style="12" customWidth="1"/>
    <col min="5144" max="5144" width="11.88671875" style="12" customWidth="1"/>
    <col min="5145" max="5145" width="13.21875" style="12" customWidth="1"/>
    <col min="5146" max="5146" width="0" style="12" hidden="1" customWidth="1"/>
    <col min="5147" max="5147" width="12.33203125" style="12" customWidth="1"/>
    <col min="5148" max="5149" width="0" style="12" hidden="1" customWidth="1"/>
    <col min="5150" max="5150" width="10.21875" style="12" customWidth="1"/>
    <col min="5151" max="5152" width="20.77734375" style="12" customWidth="1"/>
    <col min="5153" max="5153" width="0" style="12" hidden="1" customWidth="1"/>
    <col min="5154" max="5154" width="12.33203125" style="12" bestFit="1" customWidth="1"/>
    <col min="5155" max="5155" width="15.5546875" style="12" customWidth="1"/>
    <col min="5156" max="5156" width="0" style="12" hidden="1" customWidth="1"/>
    <col min="5157" max="5157" width="15.5546875" style="12" customWidth="1"/>
    <col min="5158" max="5377" width="8.88671875" style="12"/>
    <col min="5378" max="5378" width="11.88671875" style="12" customWidth="1"/>
    <col min="5379" max="5379" width="14.21875" style="12" customWidth="1"/>
    <col min="5380" max="5380" width="11.6640625" style="12" bestFit="1" customWidth="1"/>
    <col min="5381" max="5381" width="32.44140625" style="12" customWidth="1"/>
    <col min="5382" max="5382" width="15.88671875" style="12" customWidth="1"/>
    <col min="5383" max="5385" width="0" style="12" hidden="1" customWidth="1"/>
    <col min="5386" max="5386" width="32.88671875" style="12" customWidth="1"/>
    <col min="5387" max="5388" width="43.5546875" style="12" customWidth="1"/>
    <col min="5389" max="5389" width="0" style="12" hidden="1" customWidth="1"/>
    <col min="5390" max="5390" width="8.21875" style="12" customWidth="1"/>
    <col min="5391" max="5391" width="8.88671875" style="12"/>
    <col min="5392" max="5392" width="10.44140625" style="12" customWidth="1"/>
    <col min="5393" max="5393" width="11.44140625" style="12" customWidth="1"/>
    <col min="5394" max="5395" width="10.88671875" style="12" customWidth="1"/>
    <col min="5396" max="5399" width="10.77734375" style="12" customWidth="1"/>
    <col min="5400" max="5400" width="11.88671875" style="12" customWidth="1"/>
    <col min="5401" max="5401" width="13.21875" style="12" customWidth="1"/>
    <col min="5402" max="5402" width="0" style="12" hidden="1" customWidth="1"/>
    <col min="5403" max="5403" width="12.33203125" style="12" customWidth="1"/>
    <col min="5404" max="5405" width="0" style="12" hidden="1" customWidth="1"/>
    <col min="5406" max="5406" width="10.21875" style="12" customWidth="1"/>
    <col min="5407" max="5408" width="20.77734375" style="12" customWidth="1"/>
    <col min="5409" max="5409" width="0" style="12" hidden="1" customWidth="1"/>
    <col min="5410" max="5410" width="12.33203125" style="12" bestFit="1" customWidth="1"/>
    <col min="5411" max="5411" width="15.5546875" style="12" customWidth="1"/>
    <col min="5412" max="5412" width="0" style="12" hidden="1" customWidth="1"/>
    <col min="5413" max="5413" width="15.5546875" style="12" customWidth="1"/>
    <col min="5414" max="5633" width="8.88671875" style="12"/>
    <col min="5634" max="5634" width="11.88671875" style="12" customWidth="1"/>
    <col min="5635" max="5635" width="14.21875" style="12" customWidth="1"/>
    <col min="5636" max="5636" width="11.6640625" style="12" bestFit="1" customWidth="1"/>
    <col min="5637" max="5637" width="32.44140625" style="12" customWidth="1"/>
    <col min="5638" max="5638" width="15.88671875" style="12" customWidth="1"/>
    <col min="5639" max="5641" width="0" style="12" hidden="1" customWidth="1"/>
    <col min="5642" max="5642" width="32.88671875" style="12" customWidth="1"/>
    <col min="5643" max="5644" width="43.5546875" style="12" customWidth="1"/>
    <col min="5645" max="5645" width="0" style="12" hidden="1" customWidth="1"/>
    <col min="5646" max="5646" width="8.21875" style="12" customWidth="1"/>
    <col min="5647" max="5647" width="8.88671875" style="12"/>
    <col min="5648" max="5648" width="10.44140625" style="12" customWidth="1"/>
    <col min="5649" max="5649" width="11.44140625" style="12" customWidth="1"/>
    <col min="5650" max="5651" width="10.88671875" style="12" customWidth="1"/>
    <col min="5652" max="5655" width="10.77734375" style="12" customWidth="1"/>
    <col min="5656" max="5656" width="11.88671875" style="12" customWidth="1"/>
    <col min="5657" max="5657" width="13.21875" style="12" customWidth="1"/>
    <col min="5658" max="5658" width="0" style="12" hidden="1" customWidth="1"/>
    <col min="5659" max="5659" width="12.33203125" style="12" customWidth="1"/>
    <col min="5660" max="5661" width="0" style="12" hidden="1" customWidth="1"/>
    <col min="5662" max="5662" width="10.21875" style="12" customWidth="1"/>
    <col min="5663" max="5664" width="20.77734375" style="12" customWidth="1"/>
    <col min="5665" max="5665" width="0" style="12" hidden="1" customWidth="1"/>
    <col min="5666" max="5666" width="12.33203125" style="12" bestFit="1" customWidth="1"/>
    <col min="5667" max="5667" width="15.5546875" style="12" customWidth="1"/>
    <col min="5668" max="5668" width="0" style="12" hidden="1" customWidth="1"/>
    <col min="5669" max="5669" width="15.5546875" style="12" customWidth="1"/>
    <col min="5670" max="5889" width="8.88671875" style="12"/>
    <col min="5890" max="5890" width="11.88671875" style="12" customWidth="1"/>
    <col min="5891" max="5891" width="14.21875" style="12" customWidth="1"/>
    <col min="5892" max="5892" width="11.6640625" style="12" bestFit="1" customWidth="1"/>
    <col min="5893" max="5893" width="32.44140625" style="12" customWidth="1"/>
    <col min="5894" max="5894" width="15.88671875" style="12" customWidth="1"/>
    <col min="5895" max="5897" width="0" style="12" hidden="1" customWidth="1"/>
    <col min="5898" max="5898" width="32.88671875" style="12" customWidth="1"/>
    <col min="5899" max="5900" width="43.5546875" style="12" customWidth="1"/>
    <col min="5901" max="5901" width="0" style="12" hidden="1" customWidth="1"/>
    <col min="5902" max="5902" width="8.21875" style="12" customWidth="1"/>
    <col min="5903" max="5903" width="8.88671875" style="12"/>
    <col min="5904" max="5904" width="10.44140625" style="12" customWidth="1"/>
    <col min="5905" max="5905" width="11.44140625" style="12" customWidth="1"/>
    <col min="5906" max="5907" width="10.88671875" style="12" customWidth="1"/>
    <col min="5908" max="5911" width="10.77734375" style="12" customWidth="1"/>
    <col min="5912" max="5912" width="11.88671875" style="12" customWidth="1"/>
    <col min="5913" max="5913" width="13.21875" style="12" customWidth="1"/>
    <col min="5914" max="5914" width="0" style="12" hidden="1" customWidth="1"/>
    <col min="5915" max="5915" width="12.33203125" style="12" customWidth="1"/>
    <col min="5916" max="5917" width="0" style="12" hidden="1" customWidth="1"/>
    <col min="5918" max="5918" width="10.21875" style="12" customWidth="1"/>
    <col min="5919" max="5920" width="20.77734375" style="12" customWidth="1"/>
    <col min="5921" max="5921" width="0" style="12" hidden="1" customWidth="1"/>
    <col min="5922" max="5922" width="12.33203125" style="12" bestFit="1" customWidth="1"/>
    <col min="5923" max="5923" width="15.5546875" style="12" customWidth="1"/>
    <col min="5924" max="5924" width="0" style="12" hidden="1" customWidth="1"/>
    <col min="5925" max="5925" width="15.5546875" style="12" customWidth="1"/>
    <col min="5926" max="6145" width="8.88671875" style="12"/>
    <col min="6146" max="6146" width="11.88671875" style="12" customWidth="1"/>
    <col min="6147" max="6147" width="14.21875" style="12" customWidth="1"/>
    <col min="6148" max="6148" width="11.6640625" style="12" bestFit="1" customWidth="1"/>
    <col min="6149" max="6149" width="32.44140625" style="12" customWidth="1"/>
    <col min="6150" max="6150" width="15.88671875" style="12" customWidth="1"/>
    <col min="6151" max="6153" width="0" style="12" hidden="1" customWidth="1"/>
    <col min="6154" max="6154" width="32.88671875" style="12" customWidth="1"/>
    <col min="6155" max="6156" width="43.5546875" style="12" customWidth="1"/>
    <col min="6157" max="6157" width="0" style="12" hidden="1" customWidth="1"/>
    <col min="6158" max="6158" width="8.21875" style="12" customWidth="1"/>
    <col min="6159" max="6159" width="8.88671875" style="12"/>
    <col min="6160" max="6160" width="10.44140625" style="12" customWidth="1"/>
    <col min="6161" max="6161" width="11.44140625" style="12" customWidth="1"/>
    <col min="6162" max="6163" width="10.88671875" style="12" customWidth="1"/>
    <col min="6164" max="6167" width="10.77734375" style="12" customWidth="1"/>
    <col min="6168" max="6168" width="11.88671875" style="12" customWidth="1"/>
    <col min="6169" max="6169" width="13.21875" style="12" customWidth="1"/>
    <col min="6170" max="6170" width="0" style="12" hidden="1" customWidth="1"/>
    <col min="6171" max="6171" width="12.33203125" style="12" customWidth="1"/>
    <col min="6172" max="6173" width="0" style="12" hidden="1" customWidth="1"/>
    <col min="6174" max="6174" width="10.21875" style="12" customWidth="1"/>
    <col min="6175" max="6176" width="20.77734375" style="12" customWidth="1"/>
    <col min="6177" max="6177" width="0" style="12" hidden="1" customWidth="1"/>
    <col min="6178" max="6178" width="12.33203125" style="12" bestFit="1" customWidth="1"/>
    <col min="6179" max="6179" width="15.5546875" style="12" customWidth="1"/>
    <col min="6180" max="6180" width="0" style="12" hidden="1" customWidth="1"/>
    <col min="6181" max="6181" width="15.5546875" style="12" customWidth="1"/>
    <col min="6182" max="6401" width="8.88671875" style="12"/>
    <col min="6402" max="6402" width="11.88671875" style="12" customWidth="1"/>
    <col min="6403" max="6403" width="14.21875" style="12" customWidth="1"/>
    <col min="6404" max="6404" width="11.6640625" style="12" bestFit="1" customWidth="1"/>
    <col min="6405" max="6405" width="32.44140625" style="12" customWidth="1"/>
    <col min="6406" max="6406" width="15.88671875" style="12" customWidth="1"/>
    <col min="6407" max="6409" width="0" style="12" hidden="1" customWidth="1"/>
    <col min="6410" max="6410" width="32.88671875" style="12" customWidth="1"/>
    <col min="6411" max="6412" width="43.5546875" style="12" customWidth="1"/>
    <col min="6413" max="6413" width="0" style="12" hidden="1" customWidth="1"/>
    <col min="6414" max="6414" width="8.21875" style="12" customWidth="1"/>
    <col min="6415" max="6415" width="8.88671875" style="12"/>
    <col min="6416" max="6416" width="10.44140625" style="12" customWidth="1"/>
    <col min="6417" max="6417" width="11.44140625" style="12" customWidth="1"/>
    <col min="6418" max="6419" width="10.88671875" style="12" customWidth="1"/>
    <col min="6420" max="6423" width="10.77734375" style="12" customWidth="1"/>
    <col min="6424" max="6424" width="11.88671875" style="12" customWidth="1"/>
    <col min="6425" max="6425" width="13.21875" style="12" customWidth="1"/>
    <col min="6426" max="6426" width="0" style="12" hidden="1" customWidth="1"/>
    <col min="6427" max="6427" width="12.33203125" style="12" customWidth="1"/>
    <col min="6428" max="6429" width="0" style="12" hidden="1" customWidth="1"/>
    <col min="6430" max="6430" width="10.21875" style="12" customWidth="1"/>
    <col min="6431" max="6432" width="20.77734375" style="12" customWidth="1"/>
    <col min="6433" max="6433" width="0" style="12" hidden="1" customWidth="1"/>
    <col min="6434" max="6434" width="12.33203125" style="12" bestFit="1" customWidth="1"/>
    <col min="6435" max="6435" width="15.5546875" style="12" customWidth="1"/>
    <col min="6436" max="6436" width="0" style="12" hidden="1" customWidth="1"/>
    <col min="6437" max="6437" width="15.5546875" style="12" customWidth="1"/>
    <col min="6438" max="6657" width="8.88671875" style="12"/>
    <col min="6658" max="6658" width="11.88671875" style="12" customWidth="1"/>
    <col min="6659" max="6659" width="14.21875" style="12" customWidth="1"/>
    <col min="6660" max="6660" width="11.6640625" style="12" bestFit="1" customWidth="1"/>
    <col min="6661" max="6661" width="32.44140625" style="12" customWidth="1"/>
    <col min="6662" max="6662" width="15.88671875" style="12" customWidth="1"/>
    <col min="6663" max="6665" width="0" style="12" hidden="1" customWidth="1"/>
    <col min="6666" max="6666" width="32.88671875" style="12" customWidth="1"/>
    <col min="6667" max="6668" width="43.5546875" style="12" customWidth="1"/>
    <col min="6669" max="6669" width="0" style="12" hidden="1" customWidth="1"/>
    <col min="6670" max="6670" width="8.21875" style="12" customWidth="1"/>
    <col min="6671" max="6671" width="8.88671875" style="12"/>
    <col min="6672" max="6672" width="10.44140625" style="12" customWidth="1"/>
    <col min="6673" max="6673" width="11.44140625" style="12" customWidth="1"/>
    <col min="6674" max="6675" width="10.88671875" style="12" customWidth="1"/>
    <col min="6676" max="6679" width="10.77734375" style="12" customWidth="1"/>
    <col min="6680" max="6680" width="11.88671875" style="12" customWidth="1"/>
    <col min="6681" max="6681" width="13.21875" style="12" customWidth="1"/>
    <col min="6682" max="6682" width="0" style="12" hidden="1" customWidth="1"/>
    <col min="6683" max="6683" width="12.33203125" style="12" customWidth="1"/>
    <col min="6684" max="6685" width="0" style="12" hidden="1" customWidth="1"/>
    <col min="6686" max="6686" width="10.21875" style="12" customWidth="1"/>
    <col min="6687" max="6688" width="20.77734375" style="12" customWidth="1"/>
    <col min="6689" max="6689" width="0" style="12" hidden="1" customWidth="1"/>
    <col min="6690" max="6690" width="12.33203125" style="12" bestFit="1" customWidth="1"/>
    <col min="6691" max="6691" width="15.5546875" style="12" customWidth="1"/>
    <col min="6692" max="6692" width="0" style="12" hidden="1" customWidth="1"/>
    <col min="6693" max="6693" width="15.5546875" style="12" customWidth="1"/>
    <col min="6694" max="6913" width="8.88671875" style="12"/>
    <col min="6914" max="6914" width="11.88671875" style="12" customWidth="1"/>
    <col min="6915" max="6915" width="14.21875" style="12" customWidth="1"/>
    <col min="6916" max="6916" width="11.6640625" style="12" bestFit="1" customWidth="1"/>
    <col min="6917" max="6917" width="32.44140625" style="12" customWidth="1"/>
    <col min="6918" max="6918" width="15.88671875" style="12" customWidth="1"/>
    <col min="6919" max="6921" width="0" style="12" hidden="1" customWidth="1"/>
    <col min="6922" max="6922" width="32.88671875" style="12" customWidth="1"/>
    <col min="6923" max="6924" width="43.5546875" style="12" customWidth="1"/>
    <col min="6925" max="6925" width="0" style="12" hidden="1" customWidth="1"/>
    <col min="6926" max="6926" width="8.21875" style="12" customWidth="1"/>
    <col min="6927" max="6927" width="8.88671875" style="12"/>
    <col min="6928" max="6928" width="10.44140625" style="12" customWidth="1"/>
    <col min="6929" max="6929" width="11.44140625" style="12" customWidth="1"/>
    <col min="6930" max="6931" width="10.88671875" style="12" customWidth="1"/>
    <col min="6932" max="6935" width="10.77734375" style="12" customWidth="1"/>
    <col min="6936" max="6936" width="11.88671875" style="12" customWidth="1"/>
    <col min="6937" max="6937" width="13.21875" style="12" customWidth="1"/>
    <col min="6938" max="6938" width="0" style="12" hidden="1" customWidth="1"/>
    <col min="6939" max="6939" width="12.33203125" style="12" customWidth="1"/>
    <col min="6940" max="6941" width="0" style="12" hidden="1" customWidth="1"/>
    <col min="6942" max="6942" width="10.21875" style="12" customWidth="1"/>
    <col min="6943" max="6944" width="20.77734375" style="12" customWidth="1"/>
    <col min="6945" max="6945" width="0" style="12" hidden="1" customWidth="1"/>
    <col min="6946" max="6946" width="12.33203125" style="12" bestFit="1" customWidth="1"/>
    <col min="6947" max="6947" width="15.5546875" style="12" customWidth="1"/>
    <col min="6948" max="6948" width="0" style="12" hidden="1" customWidth="1"/>
    <col min="6949" max="6949" width="15.5546875" style="12" customWidth="1"/>
    <col min="6950" max="7169" width="8.88671875" style="12"/>
    <col min="7170" max="7170" width="11.88671875" style="12" customWidth="1"/>
    <col min="7171" max="7171" width="14.21875" style="12" customWidth="1"/>
    <col min="7172" max="7172" width="11.6640625" style="12" bestFit="1" customWidth="1"/>
    <col min="7173" max="7173" width="32.44140625" style="12" customWidth="1"/>
    <col min="7174" max="7174" width="15.88671875" style="12" customWidth="1"/>
    <col min="7175" max="7177" width="0" style="12" hidden="1" customWidth="1"/>
    <col min="7178" max="7178" width="32.88671875" style="12" customWidth="1"/>
    <col min="7179" max="7180" width="43.5546875" style="12" customWidth="1"/>
    <col min="7181" max="7181" width="0" style="12" hidden="1" customWidth="1"/>
    <col min="7182" max="7182" width="8.21875" style="12" customWidth="1"/>
    <col min="7183" max="7183" width="8.88671875" style="12"/>
    <col min="7184" max="7184" width="10.44140625" style="12" customWidth="1"/>
    <col min="7185" max="7185" width="11.44140625" style="12" customWidth="1"/>
    <col min="7186" max="7187" width="10.88671875" style="12" customWidth="1"/>
    <col min="7188" max="7191" width="10.77734375" style="12" customWidth="1"/>
    <col min="7192" max="7192" width="11.88671875" style="12" customWidth="1"/>
    <col min="7193" max="7193" width="13.21875" style="12" customWidth="1"/>
    <col min="7194" max="7194" width="0" style="12" hidden="1" customWidth="1"/>
    <col min="7195" max="7195" width="12.33203125" style="12" customWidth="1"/>
    <col min="7196" max="7197" width="0" style="12" hidden="1" customWidth="1"/>
    <col min="7198" max="7198" width="10.21875" style="12" customWidth="1"/>
    <col min="7199" max="7200" width="20.77734375" style="12" customWidth="1"/>
    <col min="7201" max="7201" width="0" style="12" hidden="1" customWidth="1"/>
    <col min="7202" max="7202" width="12.33203125" style="12" bestFit="1" customWidth="1"/>
    <col min="7203" max="7203" width="15.5546875" style="12" customWidth="1"/>
    <col min="7204" max="7204" width="0" style="12" hidden="1" customWidth="1"/>
    <col min="7205" max="7205" width="15.5546875" style="12" customWidth="1"/>
    <col min="7206" max="7425" width="8.88671875" style="12"/>
    <col min="7426" max="7426" width="11.88671875" style="12" customWidth="1"/>
    <col min="7427" max="7427" width="14.21875" style="12" customWidth="1"/>
    <col min="7428" max="7428" width="11.6640625" style="12" bestFit="1" customWidth="1"/>
    <col min="7429" max="7429" width="32.44140625" style="12" customWidth="1"/>
    <col min="7430" max="7430" width="15.88671875" style="12" customWidth="1"/>
    <col min="7431" max="7433" width="0" style="12" hidden="1" customWidth="1"/>
    <col min="7434" max="7434" width="32.88671875" style="12" customWidth="1"/>
    <col min="7435" max="7436" width="43.5546875" style="12" customWidth="1"/>
    <col min="7437" max="7437" width="0" style="12" hidden="1" customWidth="1"/>
    <col min="7438" max="7438" width="8.21875" style="12" customWidth="1"/>
    <col min="7439" max="7439" width="8.88671875" style="12"/>
    <col min="7440" max="7440" width="10.44140625" style="12" customWidth="1"/>
    <col min="7441" max="7441" width="11.44140625" style="12" customWidth="1"/>
    <col min="7442" max="7443" width="10.88671875" style="12" customWidth="1"/>
    <col min="7444" max="7447" width="10.77734375" style="12" customWidth="1"/>
    <col min="7448" max="7448" width="11.88671875" style="12" customWidth="1"/>
    <col min="7449" max="7449" width="13.21875" style="12" customWidth="1"/>
    <col min="7450" max="7450" width="0" style="12" hidden="1" customWidth="1"/>
    <col min="7451" max="7451" width="12.33203125" style="12" customWidth="1"/>
    <col min="7452" max="7453" width="0" style="12" hidden="1" customWidth="1"/>
    <col min="7454" max="7454" width="10.21875" style="12" customWidth="1"/>
    <col min="7455" max="7456" width="20.77734375" style="12" customWidth="1"/>
    <col min="7457" max="7457" width="0" style="12" hidden="1" customWidth="1"/>
    <col min="7458" max="7458" width="12.33203125" style="12" bestFit="1" customWidth="1"/>
    <col min="7459" max="7459" width="15.5546875" style="12" customWidth="1"/>
    <col min="7460" max="7460" width="0" style="12" hidden="1" customWidth="1"/>
    <col min="7461" max="7461" width="15.5546875" style="12" customWidth="1"/>
    <col min="7462" max="7681" width="8.88671875" style="12"/>
    <col min="7682" max="7682" width="11.88671875" style="12" customWidth="1"/>
    <col min="7683" max="7683" width="14.21875" style="12" customWidth="1"/>
    <col min="7684" max="7684" width="11.6640625" style="12" bestFit="1" customWidth="1"/>
    <col min="7685" max="7685" width="32.44140625" style="12" customWidth="1"/>
    <col min="7686" max="7686" width="15.88671875" style="12" customWidth="1"/>
    <col min="7687" max="7689" width="0" style="12" hidden="1" customWidth="1"/>
    <col min="7690" max="7690" width="32.88671875" style="12" customWidth="1"/>
    <col min="7691" max="7692" width="43.5546875" style="12" customWidth="1"/>
    <col min="7693" max="7693" width="0" style="12" hidden="1" customWidth="1"/>
    <col min="7694" max="7694" width="8.21875" style="12" customWidth="1"/>
    <col min="7695" max="7695" width="8.88671875" style="12"/>
    <col min="7696" max="7696" width="10.44140625" style="12" customWidth="1"/>
    <col min="7697" max="7697" width="11.44140625" style="12" customWidth="1"/>
    <col min="7698" max="7699" width="10.88671875" style="12" customWidth="1"/>
    <col min="7700" max="7703" width="10.77734375" style="12" customWidth="1"/>
    <col min="7704" max="7704" width="11.88671875" style="12" customWidth="1"/>
    <col min="7705" max="7705" width="13.21875" style="12" customWidth="1"/>
    <col min="7706" max="7706" width="0" style="12" hidden="1" customWidth="1"/>
    <col min="7707" max="7707" width="12.33203125" style="12" customWidth="1"/>
    <col min="7708" max="7709" width="0" style="12" hidden="1" customWidth="1"/>
    <col min="7710" max="7710" width="10.21875" style="12" customWidth="1"/>
    <col min="7711" max="7712" width="20.77734375" style="12" customWidth="1"/>
    <col min="7713" max="7713" width="0" style="12" hidden="1" customWidth="1"/>
    <col min="7714" max="7714" width="12.33203125" style="12" bestFit="1" customWidth="1"/>
    <col min="7715" max="7715" width="15.5546875" style="12" customWidth="1"/>
    <col min="7716" max="7716" width="0" style="12" hidden="1" customWidth="1"/>
    <col min="7717" max="7717" width="15.5546875" style="12" customWidth="1"/>
    <col min="7718" max="7937" width="8.88671875" style="12"/>
    <col min="7938" max="7938" width="11.88671875" style="12" customWidth="1"/>
    <col min="7939" max="7939" width="14.21875" style="12" customWidth="1"/>
    <col min="7940" max="7940" width="11.6640625" style="12" bestFit="1" customWidth="1"/>
    <col min="7941" max="7941" width="32.44140625" style="12" customWidth="1"/>
    <col min="7942" max="7942" width="15.88671875" style="12" customWidth="1"/>
    <col min="7943" max="7945" width="0" style="12" hidden="1" customWidth="1"/>
    <col min="7946" max="7946" width="32.88671875" style="12" customWidth="1"/>
    <col min="7947" max="7948" width="43.5546875" style="12" customWidth="1"/>
    <col min="7949" max="7949" width="0" style="12" hidden="1" customWidth="1"/>
    <col min="7950" max="7950" width="8.21875" style="12" customWidth="1"/>
    <col min="7951" max="7951" width="8.88671875" style="12"/>
    <col min="7952" max="7952" width="10.44140625" style="12" customWidth="1"/>
    <col min="7953" max="7953" width="11.44140625" style="12" customWidth="1"/>
    <col min="7954" max="7955" width="10.88671875" style="12" customWidth="1"/>
    <col min="7956" max="7959" width="10.77734375" style="12" customWidth="1"/>
    <col min="7960" max="7960" width="11.88671875" style="12" customWidth="1"/>
    <col min="7961" max="7961" width="13.21875" style="12" customWidth="1"/>
    <col min="7962" max="7962" width="0" style="12" hidden="1" customWidth="1"/>
    <col min="7963" max="7963" width="12.33203125" style="12" customWidth="1"/>
    <col min="7964" max="7965" width="0" style="12" hidden="1" customWidth="1"/>
    <col min="7966" max="7966" width="10.21875" style="12" customWidth="1"/>
    <col min="7967" max="7968" width="20.77734375" style="12" customWidth="1"/>
    <col min="7969" max="7969" width="0" style="12" hidden="1" customWidth="1"/>
    <col min="7970" max="7970" width="12.33203125" style="12" bestFit="1" customWidth="1"/>
    <col min="7971" max="7971" width="15.5546875" style="12" customWidth="1"/>
    <col min="7972" max="7972" width="0" style="12" hidden="1" customWidth="1"/>
    <col min="7973" max="7973" width="15.5546875" style="12" customWidth="1"/>
    <col min="7974" max="8193" width="8.88671875" style="12"/>
    <col min="8194" max="8194" width="11.88671875" style="12" customWidth="1"/>
    <col min="8195" max="8195" width="14.21875" style="12" customWidth="1"/>
    <col min="8196" max="8196" width="11.6640625" style="12" bestFit="1" customWidth="1"/>
    <col min="8197" max="8197" width="32.44140625" style="12" customWidth="1"/>
    <col min="8198" max="8198" width="15.88671875" style="12" customWidth="1"/>
    <col min="8199" max="8201" width="0" style="12" hidden="1" customWidth="1"/>
    <col min="8202" max="8202" width="32.88671875" style="12" customWidth="1"/>
    <col min="8203" max="8204" width="43.5546875" style="12" customWidth="1"/>
    <col min="8205" max="8205" width="0" style="12" hidden="1" customWidth="1"/>
    <col min="8206" max="8206" width="8.21875" style="12" customWidth="1"/>
    <col min="8207" max="8207" width="8.88671875" style="12"/>
    <col min="8208" max="8208" width="10.44140625" style="12" customWidth="1"/>
    <col min="8209" max="8209" width="11.44140625" style="12" customWidth="1"/>
    <col min="8210" max="8211" width="10.88671875" style="12" customWidth="1"/>
    <col min="8212" max="8215" width="10.77734375" style="12" customWidth="1"/>
    <col min="8216" max="8216" width="11.88671875" style="12" customWidth="1"/>
    <col min="8217" max="8217" width="13.21875" style="12" customWidth="1"/>
    <col min="8218" max="8218" width="0" style="12" hidden="1" customWidth="1"/>
    <col min="8219" max="8219" width="12.33203125" style="12" customWidth="1"/>
    <col min="8220" max="8221" width="0" style="12" hidden="1" customWidth="1"/>
    <col min="8222" max="8222" width="10.21875" style="12" customWidth="1"/>
    <col min="8223" max="8224" width="20.77734375" style="12" customWidth="1"/>
    <col min="8225" max="8225" width="0" style="12" hidden="1" customWidth="1"/>
    <col min="8226" max="8226" width="12.33203125" style="12" bestFit="1" customWidth="1"/>
    <col min="8227" max="8227" width="15.5546875" style="12" customWidth="1"/>
    <col min="8228" max="8228" width="0" style="12" hidden="1" customWidth="1"/>
    <col min="8229" max="8229" width="15.5546875" style="12" customWidth="1"/>
    <col min="8230" max="8449" width="8.88671875" style="12"/>
    <col min="8450" max="8450" width="11.88671875" style="12" customWidth="1"/>
    <col min="8451" max="8451" width="14.21875" style="12" customWidth="1"/>
    <col min="8452" max="8452" width="11.6640625" style="12" bestFit="1" customWidth="1"/>
    <col min="8453" max="8453" width="32.44140625" style="12" customWidth="1"/>
    <col min="8454" max="8454" width="15.88671875" style="12" customWidth="1"/>
    <col min="8455" max="8457" width="0" style="12" hidden="1" customWidth="1"/>
    <col min="8458" max="8458" width="32.88671875" style="12" customWidth="1"/>
    <col min="8459" max="8460" width="43.5546875" style="12" customWidth="1"/>
    <col min="8461" max="8461" width="0" style="12" hidden="1" customWidth="1"/>
    <col min="8462" max="8462" width="8.21875" style="12" customWidth="1"/>
    <col min="8463" max="8463" width="8.88671875" style="12"/>
    <col min="8464" max="8464" width="10.44140625" style="12" customWidth="1"/>
    <col min="8465" max="8465" width="11.44140625" style="12" customWidth="1"/>
    <col min="8466" max="8467" width="10.88671875" style="12" customWidth="1"/>
    <col min="8468" max="8471" width="10.77734375" style="12" customWidth="1"/>
    <col min="8472" max="8472" width="11.88671875" style="12" customWidth="1"/>
    <col min="8473" max="8473" width="13.21875" style="12" customWidth="1"/>
    <col min="8474" max="8474" width="0" style="12" hidden="1" customWidth="1"/>
    <col min="8475" max="8475" width="12.33203125" style="12" customWidth="1"/>
    <col min="8476" max="8477" width="0" style="12" hidden="1" customWidth="1"/>
    <col min="8478" max="8478" width="10.21875" style="12" customWidth="1"/>
    <col min="8479" max="8480" width="20.77734375" style="12" customWidth="1"/>
    <col min="8481" max="8481" width="0" style="12" hidden="1" customWidth="1"/>
    <col min="8482" max="8482" width="12.33203125" style="12" bestFit="1" customWidth="1"/>
    <col min="8483" max="8483" width="15.5546875" style="12" customWidth="1"/>
    <col min="8484" max="8484" width="0" style="12" hidden="1" customWidth="1"/>
    <col min="8485" max="8485" width="15.5546875" style="12" customWidth="1"/>
    <col min="8486" max="8705" width="8.88671875" style="12"/>
    <col min="8706" max="8706" width="11.88671875" style="12" customWidth="1"/>
    <col min="8707" max="8707" width="14.21875" style="12" customWidth="1"/>
    <col min="8708" max="8708" width="11.6640625" style="12" bestFit="1" customWidth="1"/>
    <col min="8709" max="8709" width="32.44140625" style="12" customWidth="1"/>
    <col min="8710" max="8710" width="15.88671875" style="12" customWidth="1"/>
    <col min="8711" max="8713" width="0" style="12" hidden="1" customWidth="1"/>
    <col min="8714" max="8714" width="32.88671875" style="12" customWidth="1"/>
    <col min="8715" max="8716" width="43.5546875" style="12" customWidth="1"/>
    <col min="8717" max="8717" width="0" style="12" hidden="1" customWidth="1"/>
    <col min="8718" max="8718" width="8.21875" style="12" customWidth="1"/>
    <col min="8719" max="8719" width="8.88671875" style="12"/>
    <col min="8720" max="8720" width="10.44140625" style="12" customWidth="1"/>
    <col min="8721" max="8721" width="11.44140625" style="12" customWidth="1"/>
    <col min="8722" max="8723" width="10.88671875" style="12" customWidth="1"/>
    <col min="8724" max="8727" width="10.77734375" style="12" customWidth="1"/>
    <col min="8728" max="8728" width="11.88671875" style="12" customWidth="1"/>
    <col min="8729" max="8729" width="13.21875" style="12" customWidth="1"/>
    <col min="8730" max="8730" width="0" style="12" hidden="1" customWidth="1"/>
    <col min="8731" max="8731" width="12.33203125" style="12" customWidth="1"/>
    <col min="8732" max="8733" width="0" style="12" hidden="1" customWidth="1"/>
    <col min="8734" max="8734" width="10.21875" style="12" customWidth="1"/>
    <col min="8735" max="8736" width="20.77734375" style="12" customWidth="1"/>
    <col min="8737" max="8737" width="0" style="12" hidden="1" customWidth="1"/>
    <col min="8738" max="8738" width="12.33203125" style="12" bestFit="1" customWidth="1"/>
    <col min="8739" max="8739" width="15.5546875" style="12" customWidth="1"/>
    <col min="8740" max="8740" width="0" style="12" hidden="1" customWidth="1"/>
    <col min="8741" max="8741" width="15.5546875" style="12" customWidth="1"/>
    <col min="8742" max="8961" width="8.88671875" style="12"/>
    <col min="8962" max="8962" width="11.88671875" style="12" customWidth="1"/>
    <col min="8963" max="8963" width="14.21875" style="12" customWidth="1"/>
    <col min="8964" max="8964" width="11.6640625" style="12" bestFit="1" customWidth="1"/>
    <col min="8965" max="8965" width="32.44140625" style="12" customWidth="1"/>
    <col min="8966" max="8966" width="15.88671875" style="12" customWidth="1"/>
    <col min="8967" max="8969" width="0" style="12" hidden="1" customWidth="1"/>
    <col min="8970" max="8970" width="32.88671875" style="12" customWidth="1"/>
    <col min="8971" max="8972" width="43.5546875" style="12" customWidth="1"/>
    <col min="8973" max="8973" width="0" style="12" hidden="1" customWidth="1"/>
    <col min="8974" max="8974" width="8.21875" style="12" customWidth="1"/>
    <col min="8975" max="8975" width="8.88671875" style="12"/>
    <col min="8976" max="8976" width="10.44140625" style="12" customWidth="1"/>
    <col min="8977" max="8977" width="11.44140625" style="12" customWidth="1"/>
    <col min="8978" max="8979" width="10.88671875" style="12" customWidth="1"/>
    <col min="8980" max="8983" width="10.77734375" style="12" customWidth="1"/>
    <col min="8984" max="8984" width="11.88671875" style="12" customWidth="1"/>
    <col min="8985" max="8985" width="13.21875" style="12" customWidth="1"/>
    <col min="8986" max="8986" width="0" style="12" hidden="1" customWidth="1"/>
    <col min="8987" max="8987" width="12.33203125" style="12" customWidth="1"/>
    <col min="8988" max="8989" width="0" style="12" hidden="1" customWidth="1"/>
    <col min="8990" max="8990" width="10.21875" style="12" customWidth="1"/>
    <col min="8991" max="8992" width="20.77734375" style="12" customWidth="1"/>
    <col min="8993" max="8993" width="0" style="12" hidden="1" customWidth="1"/>
    <col min="8994" max="8994" width="12.33203125" style="12" bestFit="1" customWidth="1"/>
    <col min="8995" max="8995" width="15.5546875" style="12" customWidth="1"/>
    <col min="8996" max="8996" width="0" style="12" hidden="1" customWidth="1"/>
    <col min="8997" max="8997" width="15.5546875" style="12" customWidth="1"/>
    <col min="8998" max="9217" width="8.88671875" style="12"/>
    <col min="9218" max="9218" width="11.88671875" style="12" customWidth="1"/>
    <col min="9219" max="9219" width="14.21875" style="12" customWidth="1"/>
    <col min="9220" max="9220" width="11.6640625" style="12" bestFit="1" customWidth="1"/>
    <col min="9221" max="9221" width="32.44140625" style="12" customWidth="1"/>
    <col min="9222" max="9222" width="15.88671875" style="12" customWidth="1"/>
    <col min="9223" max="9225" width="0" style="12" hidden="1" customWidth="1"/>
    <col min="9226" max="9226" width="32.88671875" style="12" customWidth="1"/>
    <col min="9227" max="9228" width="43.5546875" style="12" customWidth="1"/>
    <col min="9229" max="9229" width="0" style="12" hidden="1" customWidth="1"/>
    <col min="9230" max="9230" width="8.21875" style="12" customWidth="1"/>
    <col min="9231" max="9231" width="8.88671875" style="12"/>
    <col min="9232" max="9232" width="10.44140625" style="12" customWidth="1"/>
    <col min="9233" max="9233" width="11.44140625" style="12" customWidth="1"/>
    <col min="9234" max="9235" width="10.88671875" style="12" customWidth="1"/>
    <col min="9236" max="9239" width="10.77734375" style="12" customWidth="1"/>
    <col min="9240" max="9240" width="11.88671875" style="12" customWidth="1"/>
    <col min="9241" max="9241" width="13.21875" style="12" customWidth="1"/>
    <col min="9242" max="9242" width="0" style="12" hidden="1" customWidth="1"/>
    <col min="9243" max="9243" width="12.33203125" style="12" customWidth="1"/>
    <col min="9244" max="9245" width="0" style="12" hidden="1" customWidth="1"/>
    <col min="9246" max="9246" width="10.21875" style="12" customWidth="1"/>
    <col min="9247" max="9248" width="20.77734375" style="12" customWidth="1"/>
    <col min="9249" max="9249" width="0" style="12" hidden="1" customWidth="1"/>
    <col min="9250" max="9250" width="12.33203125" style="12" bestFit="1" customWidth="1"/>
    <col min="9251" max="9251" width="15.5546875" style="12" customWidth="1"/>
    <col min="9252" max="9252" width="0" style="12" hidden="1" customWidth="1"/>
    <col min="9253" max="9253" width="15.5546875" style="12" customWidth="1"/>
    <col min="9254" max="9473" width="8.88671875" style="12"/>
    <col min="9474" max="9474" width="11.88671875" style="12" customWidth="1"/>
    <col min="9475" max="9475" width="14.21875" style="12" customWidth="1"/>
    <col min="9476" max="9476" width="11.6640625" style="12" bestFit="1" customWidth="1"/>
    <col min="9477" max="9477" width="32.44140625" style="12" customWidth="1"/>
    <col min="9478" max="9478" width="15.88671875" style="12" customWidth="1"/>
    <col min="9479" max="9481" width="0" style="12" hidden="1" customWidth="1"/>
    <col min="9482" max="9482" width="32.88671875" style="12" customWidth="1"/>
    <col min="9483" max="9484" width="43.5546875" style="12" customWidth="1"/>
    <col min="9485" max="9485" width="0" style="12" hidden="1" customWidth="1"/>
    <col min="9486" max="9486" width="8.21875" style="12" customWidth="1"/>
    <col min="9487" max="9487" width="8.88671875" style="12"/>
    <col min="9488" max="9488" width="10.44140625" style="12" customWidth="1"/>
    <col min="9489" max="9489" width="11.44140625" style="12" customWidth="1"/>
    <col min="9490" max="9491" width="10.88671875" style="12" customWidth="1"/>
    <col min="9492" max="9495" width="10.77734375" style="12" customWidth="1"/>
    <col min="9496" max="9496" width="11.88671875" style="12" customWidth="1"/>
    <col min="9497" max="9497" width="13.21875" style="12" customWidth="1"/>
    <col min="9498" max="9498" width="0" style="12" hidden="1" customWidth="1"/>
    <col min="9499" max="9499" width="12.33203125" style="12" customWidth="1"/>
    <col min="9500" max="9501" width="0" style="12" hidden="1" customWidth="1"/>
    <col min="9502" max="9502" width="10.21875" style="12" customWidth="1"/>
    <col min="9503" max="9504" width="20.77734375" style="12" customWidth="1"/>
    <col min="9505" max="9505" width="0" style="12" hidden="1" customWidth="1"/>
    <col min="9506" max="9506" width="12.33203125" style="12" bestFit="1" customWidth="1"/>
    <col min="9507" max="9507" width="15.5546875" style="12" customWidth="1"/>
    <col min="9508" max="9508" width="0" style="12" hidden="1" customWidth="1"/>
    <col min="9509" max="9509" width="15.5546875" style="12" customWidth="1"/>
    <col min="9510" max="9729" width="8.88671875" style="12"/>
    <col min="9730" max="9730" width="11.88671875" style="12" customWidth="1"/>
    <col min="9731" max="9731" width="14.21875" style="12" customWidth="1"/>
    <col min="9732" max="9732" width="11.6640625" style="12" bestFit="1" customWidth="1"/>
    <col min="9733" max="9733" width="32.44140625" style="12" customWidth="1"/>
    <col min="9734" max="9734" width="15.88671875" style="12" customWidth="1"/>
    <col min="9735" max="9737" width="0" style="12" hidden="1" customWidth="1"/>
    <col min="9738" max="9738" width="32.88671875" style="12" customWidth="1"/>
    <col min="9739" max="9740" width="43.5546875" style="12" customWidth="1"/>
    <col min="9741" max="9741" width="0" style="12" hidden="1" customWidth="1"/>
    <col min="9742" max="9742" width="8.21875" style="12" customWidth="1"/>
    <col min="9743" max="9743" width="8.88671875" style="12"/>
    <col min="9744" max="9744" width="10.44140625" style="12" customWidth="1"/>
    <col min="9745" max="9745" width="11.44140625" style="12" customWidth="1"/>
    <col min="9746" max="9747" width="10.88671875" style="12" customWidth="1"/>
    <col min="9748" max="9751" width="10.77734375" style="12" customWidth="1"/>
    <col min="9752" max="9752" width="11.88671875" style="12" customWidth="1"/>
    <col min="9753" max="9753" width="13.21875" style="12" customWidth="1"/>
    <col min="9754" max="9754" width="0" style="12" hidden="1" customWidth="1"/>
    <col min="9755" max="9755" width="12.33203125" style="12" customWidth="1"/>
    <col min="9756" max="9757" width="0" style="12" hidden="1" customWidth="1"/>
    <col min="9758" max="9758" width="10.21875" style="12" customWidth="1"/>
    <col min="9759" max="9760" width="20.77734375" style="12" customWidth="1"/>
    <col min="9761" max="9761" width="0" style="12" hidden="1" customWidth="1"/>
    <col min="9762" max="9762" width="12.33203125" style="12" bestFit="1" customWidth="1"/>
    <col min="9763" max="9763" width="15.5546875" style="12" customWidth="1"/>
    <col min="9764" max="9764" width="0" style="12" hidden="1" customWidth="1"/>
    <col min="9765" max="9765" width="15.5546875" style="12" customWidth="1"/>
    <col min="9766" max="9985" width="8.88671875" style="12"/>
    <col min="9986" max="9986" width="11.88671875" style="12" customWidth="1"/>
    <col min="9987" max="9987" width="14.21875" style="12" customWidth="1"/>
    <col min="9988" max="9988" width="11.6640625" style="12" bestFit="1" customWidth="1"/>
    <col min="9989" max="9989" width="32.44140625" style="12" customWidth="1"/>
    <col min="9990" max="9990" width="15.88671875" style="12" customWidth="1"/>
    <col min="9991" max="9993" width="0" style="12" hidden="1" customWidth="1"/>
    <col min="9994" max="9994" width="32.88671875" style="12" customWidth="1"/>
    <col min="9995" max="9996" width="43.5546875" style="12" customWidth="1"/>
    <col min="9997" max="9997" width="0" style="12" hidden="1" customWidth="1"/>
    <col min="9998" max="9998" width="8.21875" style="12" customWidth="1"/>
    <col min="9999" max="9999" width="8.88671875" style="12"/>
    <col min="10000" max="10000" width="10.44140625" style="12" customWidth="1"/>
    <col min="10001" max="10001" width="11.44140625" style="12" customWidth="1"/>
    <col min="10002" max="10003" width="10.88671875" style="12" customWidth="1"/>
    <col min="10004" max="10007" width="10.77734375" style="12" customWidth="1"/>
    <col min="10008" max="10008" width="11.88671875" style="12" customWidth="1"/>
    <col min="10009" max="10009" width="13.21875" style="12" customWidth="1"/>
    <col min="10010" max="10010" width="0" style="12" hidden="1" customWidth="1"/>
    <col min="10011" max="10011" width="12.33203125" style="12" customWidth="1"/>
    <col min="10012" max="10013" width="0" style="12" hidden="1" customWidth="1"/>
    <col min="10014" max="10014" width="10.21875" style="12" customWidth="1"/>
    <col min="10015" max="10016" width="20.77734375" style="12" customWidth="1"/>
    <col min="10017" max="10017" width="0" style="12" hidden="1" customWidth="1"/>
    <col min="10018" max="10018" width="12.33203125" style="12" bestFit="1" customWidth="1"/>
    <col min="10019" max="10019" width="15.5546875" style="12" customWidth="1"/>
    <col min="10020" max="10020" width="0" style="12" hidden="1" customWidth="1"/>
    <col min="10021" max="10021" width="15.5546875" style="12" customWidth="1"/>
    <col min="10022" max="10241" width="8.88671875" style="12"/>
    <col min="10242" max="10242" width="11.88671875" style="12" customWidth="1"/>
    <col min="10243" max="10243" width="14.21875" style="12" customWidth="1"/>
    <col min="10244" max="10244" width="11.6640625" style="12" bestFit="1" customWidth="1"/>
    <col min="10245" max="10245" width="32.44140625" style="12" customWidth="1"/>
    <col min="10246" max="10246" width="15.88671875" style="12" customWidth="1"/>
    <col min="10247" max="10249" width="0" style="12" hidden="1" customWidth="1"/>
    <col min="10250" max="10250" width="32.88671875" style="12" customWidth="1"/>
    <col min="10251" max="10252" width="43.5546875" style="12" customWidth="1"/>
    <col min="10253" max="10253" width="0" style="12" hidden="1" customWidth="1"/>
    <col min="10254" max="10254" width="8.21875" style="12" customWidth="1"/>
    <col min="10255" max="10255" width="8.88671875" style="12"/>
    <col min="10256" max="10256" width="10.44140625" style="12" customWidth="1"/>
    <col min="10257" max="10257" width="11.44140625" style="12" customWidth="1"/>
    <col min="10258" max="10259" width="10.88671875" style="12" customWidth="1"/>
    <col min="10260" max="10263" width="10.77734375" style="12" customWidth="1"/>
    <col min="10264" max="10264" width="11.88671875" style="12" customWidth="1"/>
    <col min="10265" max="10265" width="13.21875" style="12" customWidth="1"/>
    <col min="10266" max="10266" width="0" style="12" hidden="1" customWidth="1"/>
    <col min="10267" max="10267" width="12.33203125" style="12" customWidth="1"/>
    <col min="10268" max="10269" width="0" style="12" hidden="1" customWidth="1"/>
    <col min="10270" max="10270" width="10.21875" style="12" customWidth="1"/>
    <col min="10271" max="10272" width="20.77734375" style="12" customWidth="1"/>
    <col min="10273" max="10273" width="0" style="12" hidden="1" customWidth="1"/>
    <col min="10274" max="10274" width="12.33203125" style="12" bestFit="1" customWidth="1"/>
    <col min="10275" max="10275" width="15.5546875" style="12" customWidth="1"/>
    <col min="10276" max="10276" width="0" style="12" hidden="1" customWidth="1"/>
    <col min="10277" max="10277" width="15.5546875" style="12" customWidth="1"/>
    <col min="10278" max="10497" width="8.88671875" style="12"/>
    <col min="10498" max="10498" width="11.88671875" style="12" customWidth="1"/>
    <col min="10499" max="10499" width="14.21875" style="12" customWidth="1"/>
    <col min="10500" max="10500" width="11.6640625" style="12" bestFit="1" customWidth="1"/>
    <col min="10501" max="10501" width="32.44140625" style="12" customWidth="1"/>
    <col min="10502" max="10502" width="15.88671875" style="12" customWidth="1"/>
    <col min="10503" max="10505" width="0" style="12" hidden="1" customWidth="1"/>
    <col min="10506" max="10506" width="32.88671875" style="12" customWidth="1"/>
    <col min="10507" max="10508" width="43.5546875" style="12" customWidth="1"/>
    <col min="10509" max="10509" width="0" style="12" hidden="1" customWidth="1"/>
    <col min="10510" max="10510" width="8.21875" style="12" customWidth="1"/>
    <col min="10511" max="10511" width="8.88671875" style="12"/>
    <col min="10512" max="10512" width="10.44140625" style="12" customWidth="1"/>
    <col min="10513" max="10513" width="11.44140625" style="12" customWidth="1"/>
    <col min="10514" max="10515" width="10.88671875" style="12" customWidth="1"/>
    <col min="10516" max="10519" width="10.77734375" style="12" customWidth="1"/>
    <col min="10520" max="10520" width="11.88671875" style="12" customWidth="1"/>
    <col min="10521" max="10521" width="13.21875" style="12" customWidth="1"/>
    <col min="10522" max="10522" width="0" style="12" hidden="1" customWidth="1"/>
    <col min="10523" max="10523" width="12.33203125" style="12" customWidth="1"/>
    <col min="10524" max="10525" width="0" style="12" hidden="1" customWidth="1"/>
    <col min="10526" max="10526" width="10.21875" style="12" customWidth="1"/>
    <col min="10527" max="10528" width="20.77734375" style="12" customWidth="1"/>
    <col min="10529" max="10529" width="0" style="12" hidden="1" customWidth="1"/>
    <col min="10530" max="10530" width="12.33203125" style="12" bestFit="1" customWidth="1"/>
    <col min="10531" max="10531" width="15.5546875" style="12" customWidth="1"/>
    <col min="10532" max="10532" width="0" style="12" hidden="1" customWidth="1"/>
    <col min="10533" max="10533" width="15.5546875" style="12" customWidth="1"/>
    <col min="10534" max="10753" width="8.88671875" style="12"/>
    <col min="10754" max="10754" width="11.88671875" style="12" customWidth="1"/>
    <col min="10755" max="10755" width="14.21875" style="12" customWidth="1"/>
    <col min="10756" max="10756" width="11.6640625" style="12" bestFit="1" customWidth="1"/>
    <col min="10757" max="10757" width="32.44140625" style="12" customWidth="1"/>
    <col min="10758" max="10758" width="15.88671875" style="12" customWidth="1"/>
    <col min="10759" max="10761" width="0" style="12" hidden="1" customWidth="1"/>
    <col min="10762" max="10762" width="32.88671875" style="12" customWidth="1"/>
    <col min="10763" max="10764" width="43.5546875" style="12" customWidth="1"/>
    <col min="10765" max="10765" width="0" style="12" hidden="1" customWidth="1"/>
    <col min="10766" max="10766" width="8.21875" style="12" customWidth="1"/>
    <col min="10767" max="10767" width="8.88671875" style="12"/>
    <col min="10768" max="10768" width="10.44140625" style="12" customWidth="1"/>
    <col min="10769" max="10769" width="11.44140625" style="12" customWidth="1"/>
    <col min="10770" max="10771" width="10.88671875" style="12" customWidth="1"/>
    <col min="10772" max="10775" width="10.77734375" style="12" customWidth="1"/>
    <col min="10776" max="10776" width="11.88671875" style="12" customWidth="1"/>
    <col min="10777" max="10777" width="13.21875" style="12" customWidth="1"/>
    <col min="10778" max="10778" width="0" style="12" hidden="1" customWidth="1"/>
    <col min="10779" max="10779" width="12.33203125" style="12" customWidth="1"/>
    <col min="10780" max="10781" width="0" style="12" hidden="1" customWidth="1"/>
    <col min="10782" max="10782" width="10.21875" style="12" customWidth="1"/>
    <col min="10783" max="10784" width="20.77734375" style="12" customWidth="1"/>
    <col min="10785" max="10785" width="0" style="12" hidden="1" customWidth="1"/>
    <col min="10786" max="10786" width="12.33203125" style="12" bestFit="1" customWidth="1"/>
    <col min="10787" max="10787" width="15.5546875" style="12" customWidth="1"/>
    <col min="10788" max="10788" width="0" style="12" hidden="1" customWidth="1"/>
    <col min="10789" max="10789" width="15.5546875" style="12" customWidth="1"/>
    <col min="10790" max="11009" width="8.88671875" style="12"/>
    <col min="11010" max="11010" width="11.88671875" style="12" customWidth="1"/>
    <col min="11011" max="11011" width="14.21875" style="12" customWidth="1"/>
    <col min="11012" max="11012" width="11.6640625" style="12" bestFit="1" customWidth="1"/>
    <col min="11013" max="11013" width="32.44140625" style="12" customWidth="1"/>
    <col min="11014" max="11014" width="15.88671875" style="12" customWidth="1"/>
    <col min="11015" max="11017" width="0" style="12" hidden="1" customWidth="1"/>
    <col min="11018" max="11018" width="32.88671875" style="12" customWidth="1"/>
    <col min="11019" max="11020" width="43.5546875" style="12" customWidth="1"/>
    <col min="11021" max="11021" width="0" style="12" hidden="1" customWidth="1"/>
    <col min="11022" max="11022" width="8.21875" style="12" customWidth="1"/>
    <col min="11023" max="11023" width="8.88671875" style="12"/>
    <col min="11024" max="11024" width="10.44140625" style="12" customWidth="1"/>
    <col min="11025" max="11025" width="11.44140625" style="12" customWidth="1"/>
    <col min="11026" max="11027" width="10.88671875" style="12" customWidth="1"/>
    <col min="11028" max="11031" width="10.77734375" style="12" customWidth="1"/>
    <col min="11032" max="11032" width="11.88671875" style="12" customWidth="1"/>
    <col min="11033" max="11033" width="13.21875" style="12" customWidth="1"/>
    <col min="11034" max="11034" width="0" style="12" hidden="1" customWidth="1"/>
    <col min="11035" max="11035" width="12.33203125" style="12" customWidth="1"/>
    <col min="11036" max="11037" width="0" style="12" hidden="1" customWidth="1"/>
    <col min="11038" max="11038" width="10.21875" style="12" customWidth="1"/>
    <col min="11039" max="11040" width="20.77734375" style="12" customWidth="1"/>
    <col min="11041" max="11041" width="0" style="12" hidden="1" customWidth="1"/>
    <col min="11042" max="11042" width="12.33203125" style="12" bestFit="1" customWidth="1"/>
    <col min="11043" max="11043" width="15.5546875" style="12" customWidth="1"/>
    <col min="11044" max="11044" width="0" style="12" hidden="1" customWidth="1"/>
    <col min="11045" max="11045" width="15.5546875" style="12" customWidth="1"/>
    <col min="11046" max="11265" width="8.88671875" style="12"/>
    <col min="11266" max="11266" width="11.88671875" style="12" customWidth="1"/>
    <col min="11267" max="11267" width="14.21875" style="12" customWidth="1"/>
    <col min="11268" max="11268" width="11.6640625" style="12" bestFit="1" customWidth="1"/>
    <col min="11269" max="11269" width="32.44140625" style="12" customWidth="1"/>
    <col min="11270" max="11270" width="15.88671875" style="12" customWidth="1"/>
    <col min="11271" max="11273" width="0" style="12" hidden="1" customWidth="1"/>
    <col min="11274" max="11274" width="32.88671875" style="12" customWidth="1"/>
    <col min="11275" max="11276" width="43.5546875" style="12" customWidth="1"/>
    <col min="11277" max="11277" width="0" style="12" hidden="1" customWidth="1"/>
    <col min="11278" max="11278" width="8.21875" style="12" customWidth="1"/>
    <col min="11279" max="11279" width="8.88671875" style="12"/>
    <col min="11280" max="11280" width="10.44140625" style="12" customWidth="1"/>
    <col min="11281" max="11281" width="11.44140625" style="12" customWidth="1"/>
    <col min="11282" max="11283" width="10.88671875" style="12" customWidth="1"/>
    <col min="11284" max="11287" width="10.77734375" style="12" customWidth="1"/>
    <col min="11288" max="11288" width="11.88671875" style="12" customWidth="1"/>
    <col min="11289" max="11289" width="13.21875" style="12" customWidth="1"/>
    <col min="11290" max="11290" width="0" style="12" hidden="1" customWidth="1"/>
    <col min="11291" max="11291" width="12.33203125" style="12" customWidth="1"/>
    <col min="11292" max="11293" width="0" style="12" hidden="1" customWidth="1"/>
    <col min="11294" max="11294" width="10.21875" style="12" customWidth="1"/>
    <col min="11295" max="11296" width="20.77734375" style="12" customWidth="1"/>
    <col min="11297" max="11297" width="0" style="12" hidden="1" customWidth="1"/>
    <col min="11298" max="11298" width="12.33203125" style="12" bestFit="1" customWidth="1"/>
    <col min="11299" max="11299" width="15.5546875" style="12" customWidth="1"/>
    <col min="11300" max="11300" width="0" style="12" hidden="1" customWidth="1"/>
    <col min="11301" max="11301" width="15.5546875" style="12" customWidth="1"/>
    <col min="11302" max="11521" width="8.88671875" style="12"/>
    <col min="11522" max="11522" width="11.88671875" style="12" customWidth="1"/>
    <col min="11523" max="11523" width="14.21875" style="12" customWidth="1"/>
    <col min="11524" max="11524" width="11.6640625" style="12" bestFit="1" customWidth="1"/>
    <col min="11525" max="11525" width="32.44140625" style="12" customWidth="1"/>
    <col min="11526" max="11526" width="15.88671875" style="12" customWidth="1"/>
    <col min="11527" max="11529" width="0" style="12" hidden="1" customWidth="1"/>
    <col min="11530" max="11530" width="32.88671875" style="12" customWidth="1"/>
    <col min="11531" max="11532" width="43.5546875" style="12" customWidth="1"/>
    <col min="11533" max="11533" width="0" style="12" hidden="1" customWidth="1"/>
    <col min="11534" max="11534" width="8.21875" style="12" customWidth="1"/>
    <col min="11535" max="11535" width="8.88671875" style="12"/>
    <col min="11536" max="11536" width="10.44140625" style="12" customWidth="1"/>
    <col min="11537" max="11537" width="11.44140625" style="12" customWidth="1"/>
    <col min="11538" max="11539" width="10.88671875" style="12" customWidth="1"/>
    <col min="11540" max="11543" width="10.77734375" style="12" customWidth="1"/>
    <col min="11544" max="11544" width="11.88671875" style="12" customWidth="1"/>
    <col min="11545" max="11545" width="13.21875" style="12" customWidth="1"/>
    <col min="11546" max="11546" width="0" style="12" hidden="1" customWidth="1"/>
    <col min="11547" max="11547" width="12.33203125" style="12" customWidth="1"/>
    <col min="11548" max="11549" width="0" style="12" hidden="1" customWidth="1"/>
    <col min="11550" max="11550" width="10.21875" style="12" customWidth="1"/>
    <col min="11551" max="11552" width="20.77734375" style="12" customWidth="1"/>
    <col min="11553" max="11553" width="0" style="12" hidden="1" customWidth="1"/>
    <col min="11554" max="11554" width="12.33203125" style="12" bestFit="1" customWidth="1"/>
    <col min="11555" max="11555" width="15.5546875" style="12" customWidth="1"/>
    <col min="11556" max="11556" width="0" style="12" hidden="1" customWidth="1"/>
    <col min="11557" max="11557" width="15.5546875" style="12" customWidth="1"/>
    <col min="11558" max="11777" width="8.88671875" style="12"/>
    <col min="11778" max="11778" width="11.88671875" style="12" customWidth="1"/>
    <col min="11779" max="11779" width="14.21875" style="12" customWidth="1"/>
    <col min="11780" max="11780" width="11.6640625" style="12" bestFit="1" customWidth="1"/>
    <col min="11781" max="11781" width="32.44140625" style="12" customWidth="1"/>
    <col min="11782" max="11782" width="15.88671875" style="12" customWidth="1"/>
    <col min="11783" max="11785" width="0" style="12" hidden="1" customWidth="1"/>
    <col min="11786" max="11786" width="32.88671875" style="12" customWidth="1"/>
    <col min="11787" max="11788" width="43.5546875" style="12" customWidth="1"/>
    <col min="11789" max="11789" width="0" style="12" hidden="1" customWidth="1"/>
    <col min="11790" max="11790" width="8.21875" style="12" customWidth="1"/>
    <col min="11791" max="11791" width="8.88671875" style="12"/>
    <col min="11792" max="11792" width="10.44140625" style="12" customWidth="1"/>
    <col min="11793" max="11793" width="11.44140625" style="12" customWidth="1"/>
    <col min="11794" max="11795" width="10.88671875" style="12" customWidth="1"/>
    <col min="11796" max="11799" width="10.77734375" style="12" customWidth="1"/>
    <col min="11800" max="11800" width="11.88671875" style="12" customWidth="1"/>
    <col min="11801" max="11801" width="13.21875" style="12" customWidth="1"/>
    <col min="11802" max="11802" width="0" style="12" hidden="1" customWidth="1"/>
    <col min="11803" max="11803" width="12.33203125" style="12" customWidth="1"/>
    <col min="11804" max="11805" width="0" style="12" hidden="1" customWidth="1"/>
    <col min="11806" max="11806" width="10.21875" style="12" customWidth="1"/>
    <col min="11807" max="11808" width="20.77734375" style="12" customWidth="1"/>
    <col min="11809" max="11809" width="0" style="12" hidden="1" customWidth="1"/>
    <col min="11810" max="11810" width="12.33203125" style="12" bestFit="1" customWidth="1"/>
    <col min="11811" max="11811" width="15.5546875" style="12" customWidth="1"/>
    <col min="11812" max="11812" width="0" style="12" hidden="1" customWidth="1"/>
    <col min="11813" max="11813" width="15.5546875" style="12" customWidth="1"/>
    <col min="11814" max="12033" width="8.88671875" style="12"/>
    <col min="12034" max="12034" width="11.88671875" style="12" customWidth="1"/>
    <col min="12035" max="12035" width="14.21875" style="12" customWidth="1"/>
    <col min="12036" max="12036" width="11.6640625" style="12" bestFit="1" customWidth="1"/>
    <col min="12037" max="12037" width="32.44140625" style="12" customWidth="1"/>
    <col min="12038" max="12038" width="15.88671875" style="12" customWidth="1"/>
    <col min="12039" max="12041" width="0" style="12" hidden="1" customWidth="1"/>
    <col min="12042" max="12042" width="32.88671875" style="12" customWidth="1"/>
    <col min="12043" max="12044" width="43.5546875" style="12" customWidth="1"/>
    <col min="12045" max="12045" width="0" style="12" hidden="1" customWidth="1"/>
    <col min="12046" max="12046" width="8.21875" style="12" customWidth="1"/>
    <col min="12047" max="12047" width="8.88671875" style="12"/>
    <col min="12048" max="12048" width="10.44140625" style="12" customWidth="1"/>
    <col min="12049" max="12049" width="11.44140625" style="12" customWidth="1"/>
    <col min="12050" max="12051" width="10.88671875" style="12" customWidth="1"/>
    <col min="12052" max="12055" width="10.77734375" style="12" customWidth="1"/>
    <col min="12056" max="12056" width="11.88671875" style="12" customWidth="1"/>
    <col min="12057" max="12057" width="13.21875" style="12" customWidth="1"/>
    <col min="12058" max="12058" width="0" style="12" hidden="1" customWidth="1"/>
    <col min="12059" max="12059" width="12.33203125" style="12" customWidth="1"/>
    <col min="12060" max="12061" width="0" style="12" hidden="1" customWidth="1"/>
    <col min="12062" max="12062" width="10.21875" style="12" customWidth="1"/>
    <col min="12063" max="12064" width="20.77734375" style="12" customWidth="1"/>
    <col min="12065" max="12065" width="0" style="12" hidden="1" customWidth="1"/>
    <col min="12066" max="12066" width="12.33203125" style="12" bestFit="1" customWidth="1"/>
    <col min="12067" max="12067" width="15.5546875" style="12" customWidth="1"/>
    <col min="12068" max="12068" width="0" style="12" hidden="1" customWidth="1"/>
    <col min="12069" max="12069" width="15.5546875" style="12" customWidth="1"/>
    <col min="12070" max="12289" width="8.88671875" style="12"/>
    <col min="12290" max="12290" width="11.88671875" style="12" customWidth="1"/>
    <col min="12291" max="12291" width="14.21875" style="12" customWidth="1"/>
    <col min="12292" max="12292" width="11.6640625" style="12" bestFit="1" customWidth="1"/>
    <col min="12293" max="12293" width="32.44140625" style="12" customWidth="1"/>
    <col min="12294" max="12294" width="15.88671875" style="12" customWidth="1"/>
    <col min="12295" max="12297" width="0" style="12" hidden="1" customWidth="1"/>
    <col min="12298" max="12298" width="32.88671875" style="12" customWidth="1"/>
    <col min="12299" max="12300" width="43.5546875" style="12" customWidth="1"/>
    <col min="12301" max="12301" width="0" style="12" hidden="1" customWidth="1"/>
    <col min="12302" max="12302" width="8.21875" style="12" customWidth="1"/>
    <col min="12303" max="12303" width="8.88671875" style="12"/>
    <col min="12304" max="12304" width="10.44140625" style="12" customWidth="1"/>
    <col min="12305" max="12305" width="11.44140625" style="12" customWidth="1"/>
    <col min="12306" max="12307" width="10.88671875" style="12" customWidth="1"/>
    <col min="12308" max="12311" width="10.77734375" style="12" customWidth="1"/>
    <col min="12312" max="12312" width="11.88671875" style="12" customWidth="1"/>
    <col min="12313" max="12313" width="13.21875" style="12" customWidth="1"/>
    <col min="12314" max="12314" width="0" style="12" hidden="1" customWidth="1"/>
    <col min="12315" max="12315" width="12.33203125" style="12" customWidth="1"/>
    <col min="12316" max="12317" width="0" style="12" hidden="1" customWidth="1"/>
    <col min="12318" max="12318" width="10.21875" style="12" customWidth="1"/>
    <col min="12319" max="12320" width="20.77734375" style="12" customWidth="1"/>
    <col min="12321" max="12321" width="0" style="12" hidden="1" customWidth="1"/>
    <col min="12322" max="12322" width="12.33203125" style="12" bestFit="1" customWidth="1"/>
    <col min="12323" max="12323" width="15.5546875" style="12" customWidth="1"/>
    <col min="12324" max="12324" width="0" style="12" hidden="1" customWidth="1"/>
    <col min="12325" max="12325" width="15.5546875" style="12" customWidth="1"/>
    <col min="12326" max="12545" width="8.88671875" style="12"/>
    <col min="12546" max="12546" width="11.88671875" style="12" customWidth="1"/>
    <col min="12547" max="12547" width="14.21875" style="12" customWidth="1"/>
    <col min="12548" max="12548" width="11.6640625" style="12" bestFit="1" customWidth="1"/>
    <col min="12549" max="12549" width="32.44140625" style="12" customWidth="1"/>
    <col min="12550" max="12550" width="15.88671875" style="12" customWidth="1"/>
    <col min="12551" max="12553" width="0" style="12" hidden="1" customWidth="1"/>
    <col min="12554" max="12554" width="32.88671875" style="12" customWidth="1"/>
    <col min="12555" max="12556" width="43.5546875" style="12" customWidth="1"/>
    <col min="12557" max="12557" width="0" style="12" hidden="1" customWidth="1"/>
    <col min="12558" max="12558" width="8.21875" style="12" customWidth="1"/>
    <col min="12559" max="12559" width="8.88671875" style="12"/>
    <col min="12560" max="12560" width="10.44140625" style="12" customWidth="1"/>
    <col min="12561" max="12561" width="11.44140625" style="12" customWidth="1"/>
    <col min="12562" max="12563" width="10.88671875" style="12" customWidth="1"/>
    <col min="12564" max="12567" width="10.77734375" style="12" customWidth="1"/>
    <col min="12568" max="12568" width="11.88671875" style="12" customWidth="1"/>
    <col min="12569" max="12569" width="13.21875" style="12" customWidth="1"/>
    <col min="12570" max="12570" width="0" style="12" hidden="1" customWidth="1"/>
    <col min="12571" max="12571" width="12.33203125" style="12" customWidth="1"/>
    <col min="12572" max="12573" width="0" style="12" hidden="1" customWidth="1"/>
    <col min="12574" max="12574" width="10.21875" style="12" customWidth="1"/>
    <col min="12575" max="12576" width="20.77734375" style="12" customWidth="1"/>
    <col min="12577" max="12577" width="0" style="12" hidden="1" customWidth="1"/>
    <col min="12578" max="12578" width="12.33203125" style="12" bestFit="1" customWidth="1"/>
    <col min="12579" max="12579" width="15.5546875" style="12" customWidth="1"/>
    <col min="12580" max="12580" width="0" style="12" hidden="1" customWidth="1"/>
    <col min="12581" max="12581" width="15.5546875" style="12" customWidth="1"/>
    <col min="12582" max="12801" width="8.88671875" style="12"/>
    <col min="12802" max="12802" width="11.88671875" style="12" customWidth="1"/>
    <col min="12803" max="12803" width="14.21875" style="12" customWidth="1"/>
    <col min="12804" max="12804" width="11.6640625" style="12" bestFit="1" customWidth="1"/>
    <col min="12805" max="12805" width="32.44140625" style="12" customWidth="1"/>
    <col min="12806" max="12806" width="15.88671875" style="12" customWidth="1"/>
    <col min="12807" max="12809" width="0" style="12" hidden="1" customWidth="1"/>
    <col min="12810" max="12810" width="32.88671875" style="12" customWidth="1"/>
    <col min="12811" max="12812" width="43.5546875" style="12" customWidth="1"/>
    <col min="12813" max="12813" width="0" style="12" hidden="1" customWidth="1"/>
    <col min="12814" max="12814" width="8.21875" style="12" customWidth="1"/>
    <col min="12815" max="12815" width="8.88671875" style="12"/>
    <col min="12816" max="12816" width="10.44140625" style="12" customWidth="1"/>
    <col min="12817" max="12817" width="11.44140625" style="12" customWidth="1"/>
    <col min="12818" max="12819" width="10.88671875" style="12" customWidth="1"/>
    <col min="12820" max="12823" width="10.77734375" style="12" customWidth="1"/>
    <col min="12824" max="12824" width="11.88671875" style="12" customWidth="1"/>
    <col min="12825" max="12825" width="13.21875" style="12" customWidth="1"/>
    <col min="12826" max="12826" width="0" style="12" hidden="1" customWidth="1"/>
    <col min="12827" max="12827" width="12.33203125" style="12" customWidth="1"/>
    <col min="12828" max="12829" width="0" style="12" hidden="1" customWidth="1"/>
    <col min="12830" max="12830" width="10.21875" style="12" customWidth="1"/>
    <col min="12831" max="12832" width="20.77734375" style="12" customWidth="1"/>
    <col min="12833" max="12833" width="0" style="12" hidden="1" customWidth="1"/>
    <col min="12834" max="12834" width="12.33203125" style="12" bestFit="1" customWidth="1"/>
    <col min="12835" max="12835" width="15.5546875" style="12" customWidth="1"/>
    <col min="12836" max="12836" width="0" style="12" hidden="1" customWidth="1"/>
    <col min="12837" max="12837" width="15.5546875" style="12" customWidth="1"/>
    <col min="12838" max="13057" width="8.88671875" style="12"/>
    <col min="13058" max="13058" width="11.88671875" style="12" customWidth="1"/>
    <col min="13059" max="13059" width="14.21875" style="12" customWidth="1"/>
    <col min="13060" max="13060" width="11.6640625" style="12" bestFit="1" customWidth="1"/>
    <col min="13061" max="13061" width="32.44140625" style="12" customWidth="1"/>
    <col min="13062" max="13062" width="15.88671875" style="12" customWidth="1"/>
    <col min="13063" max="13065" width="0" style="12" hidden="1" customWidth="1"/>
    <col min="13066" max="13066" width="32.88671875" style="12" customWidth="1"/>
    <col min="13067" max="13068" width="43.5546875" style="12" customWidth="1"/>
    <col min="13069" max="13069" width="0" style="12" hidden="1" customWidth="1"/>
    <col min="13070" max="13070" width="8.21875" style="12" customWidth="1"/>
    <col min="13071" max="13071" width="8.88671875" style="12"/>
    <col min="13072" max="13072" width="10.44140625" style="12" customWidth="1"/>
    <col min="13073" max="13073" width="11.44140625" style="12" customWidth="1"/>
    <col min="13074" max="13075" width="10.88671875" style="12" customWidth="1"/>
    <col min="13076" max="13079" width="10.77734375" style="12" customWidth="1"/>
    <col min="13080" max="13080" width="11.88671875" style="12" customWidth="1"/>
    <col min="13081" max="13081" width="13.21875" style="12" customWidth="1"/>
    <col min="13082" max="13082" width="0" style="12" hidden="1" customWidth="1"/>
    <col min="13083" max="13083" width="12.33203125" style="12" customWidth="1"/>
    <col min="13084" max="13085" width="0" style="12" hidden="1" customWidth="1"/>
    <col min="13086" max="13086" width="10.21875" style="12" customWidth="1"/>
    <col min="13087" max="13088" width="20.77734375" style="12" customWidth="1"/>
    <col min="13089" max="13089" width="0" style="12" hidden="1" customWidth="1"/>
    <col min="13090" max="13090" width="12.33203125" style="12" bestFit="1" customWidth="1"/>
    <col min="13091" max="13091" width="15.5546875" style="12" customWidth="1"/>
    <col min="13092" max="13092" width="0" style="12" hidden="1" customWidth="1"/>
    <col min="13093" max="13093" width="15.5546875" style="12" customWidth="1"/>
    <col min="13094" max="13313" width="8.88671875" style="12"/>
    <col min="13314" max="13314" width="11.88671875" style="12" customWidth="1"/>
    <col min="13315" max="13315" width="14.21875" style="12" customWidth="1"/>
    <col min="13316" max="13316" width="11.6640625" style="12" bestFit="1" customWidth="1"/>
    <col min="13317" max="13317" width="32.44140625" style="12" customWidth="1"/>
    <col min="13318" max="13318" width="15.88671875" style="12" customWidth="1"/>
    <col min="13319" max="13321" width="0" style="12" hidden="1" customWidth="1"/>
    <col min="13322" max="13322" width="32.88671875" style="12" customWidth="1"/>
    <col min="13323" max="13324" width="43.5546875" style="12" customWidth="1"/>
    <col min="13325" max="13325" width="0" style="12" hidden="1" customWidth="1"/>
    <col min="13326" max="13326" width="8.21875" style="12" customWidth="1"/>
    <col min="13327" max="13327" width="8.88671875" style="12"/>
    <col min="13328" max="13328" width="10.44140625" style="12" customWidth="1"/>
    <col min="13329" max="13329" width="11.44140625" style="12" customWidth="1"/>
    <col min="13330" max="13331" width="10.88671875" style="12" customWidth="1"/>
    <col min="13332" max="13335" width="10.77734375" style="12" customWidth="1"/>
    <col min="13336" max="13336" width="11.88671875" style="12" customWidth="1"/>
    <col min="13337" max="13337" width="13.21875" style="12" customWidth="1"/>
    <col min="13338" max="13338" width="0" style="12" hidden="1" customWidth="1"/>
    <col min="13339" max="13339" width="12.33203125" style="12" customWidth="1"/>
    <col min="13340" max="13341" width="0" style="12" hidden="1" customWidth="1"/>
    <col min="13342" max="13342" width="10.21875" style="12" customWidth="1"/>
    <col min="13343" max="13344" width="20.77734375" style="12" customWidth="1"/>
    <col min="13345" max="13345" width="0" style="12" hidden="1" customWidth="1"/>
    <col min="13346" max="13346" width="12.33203125" style="12" bestFit="1" customWidth="1"/>
    <col min="13347" max="13347" width="15.5546875" style="12" customWidth="1"/>
    <col min="13348" max="13348" width="0" style="12" hidden="1" customWidth="1"/>
    <col min="13349" max="13349" width="15.5546875" style="12" customWidth="1"/>
    <col min="13350" max="13569" width="8.88671875" style="12"/>
    <col min="13570" max="13570" width="11.88671875" style="12" customWidth="1"/>
    <col min="13571" max="13571" width="14.21875" style="12" customWidth="1"/>
    <col min="13572" max="13572" width="11.6640625" style="12" bestFit="1" customWidth="1"/>
    <col min="13573" max="13573" width="32.44140625" style="12" customWidth="1"/>
    <col min="13574" max="13574" width="15.88671875" style="12" customWidth="1"/>
    <col min="13575" max="13577" width="0" style="12" hidden="1" customWidth="1"/>
    <col min="13578" max="13578" width="32.88671875" style="12" customWidth="1"/>
    <col min="13579" max="13580" width="43.5546875" style="12" customWidth="1"/>
    <col min="13581" max="13581" width="0" style="12" hidden="1" customWidth="1"/>
    <col min="13582" max="13582" width="8.21875" style="12" customWidth="1"/>
    <col min="13583" max="13583" width="8.88671875" style="12"/>
    <col min="13584" max="13584" width="10.44140625" style="12" customWidth="1"/>
    <col min="13585" max="13585" width="11.44140625" style="12" customWidth="1"/>
    <col min="13586" max="13587" width="10.88671875" style="12" customWidth="1"/>
    <col min="13588" max="13591" width="10.77734375" style="12" customWidth="1"/>
    <col min="13592" max="13592" width="11.88671875" style="12" customWidth="1"/>
    <col min="13593" max="13593" width="13.21875" style="12" customWidth="1"/>
    <col min="13594" max="13594" width="0" style="12" hidden="1" customWidth="1"/>
    <col min="13595" max="13595" width="12.33203125" style="12" customWidth="1"/>
    <col min="13596" max="13597" width="0" style="12" hidden="1" customWidth="1"/>
    <col min="13598" max="13598" width="10.21875" style="12" customWidth="1"/>
    <col min="13599" max="13600" width="20.77734375" style="12" customWidth="1"/>
    <col min="13601" max="13601" width="0" style="12" hidden="1" customWidth="1"/>
    <col min="13602" max="13602" width="12.33203125" style="12" bestFit="1" customWidth="1"/>
    <col min="13603" max="13603" width="15.5546875" style="12" customWidth="1"/>
    <col min="13604" max="13604" width="0" style="12" hidden="1" customWidth="1"/>
    <col min="13605" max="13605" width="15.5546875" style="12" customWidth="1"/>
    <col min="13606" max="13825" width="8.88671875" style="12"/>
    <col min="13826" max="13826" width="11.88671875" style="12" customWidth="1"/>
    <col min="13827" max="13827" width="14.21875" style="12" customWidth="1"/>
    <col min="13828" max="13828" width="11.6640625" style="12" bestFit="1" customWidth="1"/>
    <col min="13829" max="13829" width="32.44140625" style="12" customWidth="1"/>
    <col min="13830" max="13830" width="15.88671875" style="12" customWidth="1"/>
    <col min="13831" max="13833" width="0" style="12" hidden="1" customWidth="1"/>
    <col min="13834" max="13834" width="32.88671875" style="12" customWidth="1"/>
    <col min="13835" max="13836" width="43.5546875" style="12" customWidth="1"/>
    <col min="13837" max="13837" width="0" style="12" hidden="1" customWidth="1"/>
    <col min="13838" max="13838" width="8.21875" style="12" customWidth="1"/>
    <col min="13839" max="13839" width="8.88671875" style="12"/>
    <col min="13840" max="13840" width="10.44140625" style="12" customWidth="1"/>
    <col min="13841" max="13841" width="11.44140625" style="12" customWidth="1"/>
    <col min="13842" max="13843" width="10.88671875" style="12" customWidth="1"/>
    <col min="13844" max="13847" width="10.77734375" style="12" customWidth="1"/>
    <col min="13848" max="13848" width="11.88671875" style="12" customWidth="1"/>
    <col min="13849" max="13849" width="13.21875" style="12" customWidth="1"/>
    <col min="13850" max="13850" width="0" style="12" hidden="1" customWidth="1"/>
    <col min="13851" max="13851" width="12.33203125" style="12" customWidth="1"/>
    <col min="13852" max="13853" width="0" style="12" hidden="1" customWidth="1"/>
    <col min="13854" max="13854" width="10.21875" style="12" customWidth="1"/>
    <col min="13855" max="13856" width="20.77734375" style="12" customWidth="1"/>
    <col min="13857" max="13857" width="0" style="12" hidden="1" customWidth="1"/>
    <col min="13858" max="13858" width="12.33203125" style="12" bestFit="1" customWidth="1"/>
    <col min="13859" max="13859" width="15.5546875" style="12" customWidth="1"/>
    <col min="13860" max="13860" width="0" style="12" hidden="1" customWidth="1"/>
    <col min="13861" max="13861" width="15.5546875" style="12" customWidth="1"/>
    <col min="13862" max="14081" width="8.88671875" style="12"/>
    <col min="14082" max="14082" width="11.88671875" style="12" customWidth="1"/>
    <col min="14083" max="14083" width="14.21875" style="12" customWidth="1"/>
    <col min="14084" max="14084" width="11.6640625" style="12" bestFit="1" customWidth="1"/>
    <col min="14085" max="14085" width="32.44140625" style="12" customWidth="1"/>
    <col min="14086" max="14086" width="15.88671875" style="12" customWidth="1"/>
    <col min="14087" max="14089" width="0" style="12" hidden="1" customWidth="1"/>
    <col min="14090" max="14090" width="32.88671875" style="12" customWidth="1"/>
    <col min="14091" max="14092" width="43.5546875" style="12" customWidth="1"/>
    <col min="14093" max="14093" width="0" style="12" hidden="1" customWidth="1"/>
    <col min="14094" max="14094" width="8.21875" style="12" customWidth="1"/>
    <col min="14095" max="14095" width="8.88671875" style="12"/>
    <col min="14096" max="14096" width="10.44140625" style="12" customWidth="1"/>
    <col min="14097" max="14097" width="11.44140625" style="12" customWidth="1"/>
    <col min="14098" max="14099" width="10.88671875" style="12" customWidth="1"/>
    <col min="14100" max="14103" width="10.77734375" style="12" customWidth="1"/>
    <col min="14104" max="14104" width="11.88671875" style="12" customWidth="1"/>
    <col min="14105" max="14105" width="13.21875" style="12" customWidth="1"/>
    <col min="14106" max="14106" width="0" style="12" hidden="1" customWidth="1"/>
    <col min="14107" max="14107" width="12.33203125" style="12" customWidth="1"/>
    <col min="14108" max="14109" width="0" style="12" hidden="1" customWidth="1"/>
    <col min="14110" max="14110" width="10.21875" style="12" customWidth="1"/>
    <col min="14111" max="14112" width="20.77734375" style="12" customWidth="1"/>
    <col min="14113" max="14113" width="0" style="12" hidden="1" customWidth="1"/>
    <col min="14114" max="14114" width="12.33203125" style="12" bestFit="1" customWidth="1"/>
    <col min="14115" max="14115" width="15.5546875" style="12" customWidth="1"/>
    <col min="14116" max="14116" width="0" style="12" hidden="1" customWidth="1"/>
    <col min="14117" max="14117" width="15.5546875" style="12" customWidth="1"/>
    <col min="14118" max="14337" width="8.88671875" style="12"/>
    <col min="14338" max="14338" width="11.88671875" style="12" customWidth="1"/>
    <col min="14339" max="14339" width="14.21875" style="12" customWidth="1"/>
    <col min="14340" max="14340" width="11.6640625" style="12" bestFit="1" customWidth="1"/>
    <col min="14341" max="14341" width="32.44140625" style="12" customWidth="1"/>
    <col min="14342" max="14342" width="15.88671875" style="12" customWidth="1"/>
    <col min="14343" max="14345" width="0" style="12" hidden="1" customWidth="1"/>
    <col min="14346" max="14346" width="32.88671875" style="12" customWidth="1"/>
    <col min="14347" max="14348" width="43.5546875" style="12" customWidth="1"/>
    <col min="14349" max="14349" width="0" style="12" hidden="1" customWidth="1"/>
    <col min="14350" max="14350" width="8.21875" style="12" customWidth="1"/>
    <col min="14351" max="14351" width="8.88671875" style="12"/>
    <col min="14352" max="14352" width="10.44140625" style="12" customWidth="1"/>
    <col min="14353" max="14353" width="11.44140625" style="12" customWidth="1"/>
    <col min="14354" max="14355" width="10.88671875" style="12" customWidth="1"/>
    <col min="14356" max="14359" width="10.77734375" style="12" customWidth="1"/>
    <col min="14360" max="14360" width="11.88671875" style="12" customWidth="1"/>
    <col min="14361" max="14361" width="13.21875" style="12" customWidth="1"/>
    <col min="14362" max="14362" width="0" style="12" hidden="1" customWidth="1"/>
    <col min="14363" max="14363" width="12.33203125" style="12" customWidth="1"/>
    <col min="14364" max="14365" width="0" style="12" hidden="1" customWidth="1"/>
    <col min="14366" max="14366" width="10.21875" style="12" customWidth="1"/>
    <col min="14367" max="14368" width="20.77734375" style="12" customWidth="1"/>
    <col min="14369" max="14369" width="0" style="12" hidden="1" customWidth="1"/>
    <col min="14370" max="14370" width="12.33203125" style="12" bestFit="1" customWidth="1"/>
    <col min="14371" max="14371" width="15.5546875" style="12" customWidth="1"/>
    <col min="14372" max="14372" width="0" style="12" hidden="1" customWidth="1"/>
    <col min="14373" max="14373" width="15.5546875" style="12" customWidth="1"/>
    <col min="14374" max="14593" width="8.88671875" style="12"/>
    <col min="14594" max="14594" width="11.88671875" style="12" customWidth="1"/>
    <col min="14595" max="14595" width="14.21875" style="12" customWidth="1"/>
    <col min="14596" max="14596" width="11.6640625" style="12" bestFit="1" customWidth="1"/>
    <col min="14597" max="14597" width="32.44140625" style="12" customWidth="1"/>
    <col min="14598" max="14598" width="15.88671875" style="12" customWidth="1"/>
    <col min="14599" max="14601" width="0" style="12" hidden="1" customWidth="1"/>
    <col min="14602" max="14602" width="32.88671875" style="12" customWidth="1"/>
    <col min="14603" max="14604" width="43.5546875" style="12" customWidth="1"/>
    <col min="14605" max="14605" width="0" style="12" hidden="1" customWidth="1"/>
    <col min="14606" max="14606" width="8.21875" style="12" customWidth="1"/>
    <col min="14607" max="14607" width="8.88671875" style="12"/>
    <col min="14608" max="14608" width="10.44140625" style="12" customWidth="1"/>
    <col min="14609" max="14609" width="11.44140625" style="12" customWidth="1"/>
    <col min="14610" max="14611" width="10.88671875" style="12" customWidth="1"/>
    <col min="14612" max="14615" width="10.77734375" style="12" customWidth="1"/>
    <col min="14616" max="14616" width="11.88671875" style="12" customWidth="1"/>
    <col min="14617" max="14617" width="13.21875" style="12" customWidth="1"/>
    <col min="14618" max="14618" width="0" style="12" hidden="1" customWidth="1"/>
    <col min="14619" max="14619" width="12.33203125" style="12" customWidth="1"/>
    <col min="14620" max="14621" width="0" style="12" hidden="1" customWidth="1"/>
    <col min="14622" max="14622" width="10.21875" style="12" customWidth="1"/>
    <col min="14623" max="14624" width="20.77734375" style="12" customWidth="1"/>
    <col min="14625" max="14625" width="0" style="12" hidden="1" customWidth="1"/>
    <col min="14626" max="14626" width="12.33203125" style="12" bestFit="1" customWidth="1"/>
    <col min="14627" max="14627" width="15.5546875" style="12" customWidth="1"/>
    <col min="14628" max="14628" width="0" style="12" hidden="1" customWidth="1"/>
    <col min="14629" max="14629" width="15.5546875" style="12" customWidth="1"/>
    <col min="14630" max="14849" width="8.88671875" style="12"/>
    <col min="14850" max="14850" width="11.88671875" style="12" customWidth="1"/>
    <col min="14851" max="14851" width="14.21875" style="12" customWidth="1"/>
    <col min="14852" max="14852" width="11.6640625" style="12" bestFit="1" customWidth="1"/>
    <col min="14853" max="14853" width="32.44140625" style="12" customWidth="1"/>
    <col min="14854" max="14854" width="15.88671875" style="12" customWidth="1"/>
    <col min="14855" max="14857" width="0" style="12" hidden="1" customWidth="1"/>
    <col min="14858" max="14858" width="32.88671875" style="12" customWidth="1"/>
    <col min="14859" max="14860" width="43.5546875" style="12" customWidth="1"/>
    <col min="14861" max="14861" width="0" style="12" hidden="1" customWidth="1"/>
    <col min="14862" max="14862" width="8.21875" style="12" customWidth="1"/>
    <col min="14863" max="14863" width="8.88671875" style="12"/>
    <col min="14864" max="14864" width="10.44140625" style="12" customWidth="1"/>
    <col min="14865" max="14865" width="11.44140625" style="12" customWidth="1"/>
    <col min="14866" max="14867" width="10.88671875" style="12" customWidth="1"/>
    <col min="14868" max="14871" width="10.77734375" style="12" customWidth="1"/>
    <col min="14872" max="14872" width="11.88671875" style="12" customWidth="1"/>
    <col min="14873" max="14873" width="13.21875" style="12" customWidth="1"/>
    <col min="14874" max="14874" width="0" style="12" hidden="1" customWidth="1"/>
    <col min="14875" max="14875" width="12.33203125" style="12" customWidth="1"/>
    <col min="14876" max="14877" width="0" style="12" hidden="1" customWidth="1"/>
    <col min="14878" max="14878" width="10.21875" style="12" customWidth="1"/>
    <col min="14879" max="14880" width="20.77734375" style="12" customWidth="1"/>
    <col min="14881" max="14881" width="0" style="12" hidden="1" customWidth="1"/>
    <col min="14882" max="14882" width="12.33203125" style="12" bestFit="1" customWidth="1"/>
    <col min="14883" max="14883" width="15.5546875" style="12" customWidth="1"/>
    <col min="14884" max="14884" width="0" style="12" hidden="1" customWidth="1"/>
    <col min="14885" max="14885" width="15.5546875" style="12" customWidth="1"/>
    <col min="14886" max="15105" width="8.88671875" style="12"/>
    <col min="15106" max="15106" width="11.88671875" style="12" customWidth="1"/>
    <col min="15107" max="15107" width="14.21875" style="12" customWidth="1"/>
    <col min="15108" max="15108" width="11.6640625" style="12" bestFit="1" customWidth="1"/>
    <col min="15109" max="15109" width="32.44140625" style="12" customWidth="1"/>
    <col min="15110" max="15110" width="15.88671875" style="12" customWidth="1"/>
    <col min="15111" max="15113" width="0" style="12" hidden="1" customWidth="1"/>
    <col min="15114" max="15114" width="32.88671875" style="12" customWidth="1"/>
    <col min="15115" max="15116" width="43.5546875" style="12" customWidth="1"/>
    <col min="15117" max="15117" width="0" style="12" hidden="1" customWidth="1"/>
    <col min="15118" max="15118" width="8.21875" style="12" customWidth="1"/>
    <col min="15119" max="15119" width="8.88671875" style="12"/>
    <col min="15120" max="15120" width="10.44140625" style="12" customWidth="1"/>
    <col min="15121" max="15121" width="11.44140625" style="12" customWidth="1"/>
    <col min="15122" max="15123" width="10.88671875" style="12" customWidth="1"/>
    <col min="15124" max="15127" width="10.77734375" style="12" customWidth="1"/>
    <col min="15128" max="15128" width="11.88671875" style="12" customWidth="1"/>
    <col min="15129" max="15129" width="13.21875" style="12" customWidth="1"/>
    <col min="15130" max="15130" width="0" style="12" hidden="1" customWidth="1"/>
    <col min="15131" max="15131" width="12.33203125" style="12" customWidth="1"/>
    <col min="15132" max="15133" width="0" style="12" hidden="1" customWidth="1"/>
    <col min="15134" max="15134" width="10.21875" style="12" customWidth="1"/>
    <col min="15135" max="15136" width="20.77734375" style="12" customWidth="1"/>
    <col min="15137" max="15137" width="0" style="12" hidden="1" customWidth="1"/>
    <col min="15138" max="15138" width="12.33203125" style="12" bestFit="1" customWidth="1"/>
    <col min="15139" max="15139" width="15.5546875" style="12" customWidth="1"/>
    <col min="15140" max="15140" width="0" style="12" hidden="1" customWidth="1"/>
    <col min="15141" max="15141" width="15.5546875" style="12" customWidth="1"/>
    <col min="15142" max="15361" width="8.88671875" style="12"/>
    <col min="15362" max="15362" width="11.88671875" style="12" customWidth="1"/>
    <col min="15363" max="15363" width="14.21875" style="12" customWidth="1"/>
    <col min="15364" max="15364" width="11.6640625" style="12" bestFit="1" customWidth="1"/>
    <col min="15365" max="15365" width="32.44140625" style="12" customWidth="1"/>
    <col min="15366" max="15366" width="15.88671875" style="12" customWidth="1"/>
    <col min="15367" max="15369" width="0" style="12" hidden="1" customWidth="1"/>
    <col min="15370" max="15370" width="32.88671875" style="12" customWidth="1"/>
    <col min="15371" max="15372" width="43.5546875" style="12" customWidth="1"/>
    <col min="15373" max="15373" width="0" style="12" hidden="1" customWidth="1"/>
    <col min="15374" max="15374" width="8.21875" style="12" customWidth="1"/>
    <col min="15375" max="15375" width="8.88671875" style="12"/>
    <col min="15376" max="15376" width="10.44140625" style="12" customWidth="1"/>
    <col min="15377" max="15377" width="11.44140625" style="12" customWidth="1"/>
    <col min="15378" max="15379" width="10.88671875" style="12" customWidth="1"/>
    <col min="15380" max="15383" width="10.77734375" style="12" customWidth="1"/>
    <col min="15384" max="15384" width="11.88671875" style="12" customWidth="1"/>
    <col min="15385" max="15385" width="13.21875" style="12" customWidth="1"/>
    <col min="15386" max="15386" width="0" style="12" hidden="1" customWidth="1"/>
    <col min="15387" max="15387" width="12.33203125" style="12" customWidth="1"/>
    <col min="15388" max="15389" width="0" style="12" hidden="1" customWidth="1"/>
    <col min="15390" max="15390" width="10.21875" style="12" customWidth="1"/>
    <col min="15391" max="15392" width="20.77734375" style="12" customWidth="1"/>
    <col min="15393" max="15393" width="0" style="12" hidden="1" customWidth="1"/>
    <col min="15394" max="15394" width="12.33203125" style="12" bestFit="1" customWidth="1"/>
    <col min="15395" max="15395" width="15.5546875" style="12" customWidth="1"/>
    <col min="15396" max="15396" width="0" style="12" hidden="1" customWidth="1"/>
    <col min="15397" max="15397" width="15.5546875" style="12" customWidth="1"/>
    <col min="15398" max="15617" width="8.88671875" style="12"/>
    <col min="15618" max="15618" width="11.88671875" style="12" customWidth="1"/>
    <col min="15619" max="15619" width="14.21875" style="12" customWidth="1"/>
    <col min="15620" max="15620" width="11.6640625" style="12" bestFit="1" customWidth="1"/>
    <col min="15621" max="15621" width="32.44140625" style="12" customWidth="1"/>
    <col min="15622" max="15622" width="15.88671875" style="12" customWidth="1"/>
    <col min="15623" max="15625" width="0" style="12" hidden="1" customWidth="1"/>
    <col min="15626" max="15626" width="32.88671875" style="12" customWidth="1"/>
    <col min="15627" max="15628" width="43.5546875" style="12" customWidth="1"/>
    <col min="15629" max="15629" width="0" style="12" hidden="1" customWidth="1"/>
    <col min="15630" max="15630" width="8.21875" style="12" customWidth="1"/>
    <col min="15631" max="15631" width="8.88671875" style="12"/>
    <col min="15632" max="15632" width="10.44140625" style="12" customWidth="1"/>
    <col min="15633" max="15633" width="11.44140625" style="12" customWidth="1"/>
    <col min="15634" max="15635" width="10.88671875" style="12" customWidth="1"/>
    <col min="15636" max="15639" width="10.77734375" style="12" customWidth="1"/>
    <col min="15640" max="15640" width="11.88671875" style="12" customWidth="1"/>
    <col min="15641" max="15641" width="13.21875" style="12" customWidth="1"/>
    <col min="15642" max="15642" width="0" style="12" hidden="1" customWidth="1"/>
    <col min="15643" max="15643" width="12.33203125" style="12" customWidth="1"/>
    <col min="15644" max="15645" width="0" style="12" hidden="1" customWidth="1"/>
    <col min="15646" max="15646" width="10.21875" style="12" customWidth="1"/>
    <col min="15647" max="15648" width="20.77734375" style="12" customWidth="1"/>
    <col min="15649" max="15649" width="0" style="12" hidden="1" customWidth="1"/>
    <col min="15650" max="15650" width="12.33203125" style="12" bestFit="1" customWidth="1"/>
    <col min="15651" max="15651" width="15.5546875" style="12" customWidth="1"/>
    <col min="15652" max="15652" width="0" style="12" hidden="1" customWidth="1"/>
    <col min="15653" max="15653" width="15.5546875" style="12" customWidth="1"/>
    <col min="15654" max="15873" width="8.88671875" style="12"/>
    <col min="15874" max="15874" width="11.88671875" style="12" customWidth="1"/>
    <col min="15875" max="15875" width="14.21875" style="12" customWidth="1"/>
    <col min="15876" max="15876" width="11.6640625" style="12" bestFit="1" customWidth="1"/>
    <col min="15877" max="15877" width="32.44140625" style="12" customWidth="1"/>
    <col min="15878" max="15878" width="15.88671875" style="12" customWidth="1"/>
    <col min="15879" max="15881" width="0" style="12" hidden="1" customWidth="1"/>
    <col min="15882" max="15882" width="32.88671875" style="12" customWidth="1"/>
    <col min="15883" max="15884" width="43.5546875" style="12" customWidth="1"/>
    <col min="15885" max="15885" width="0" style="12" hidden="1" customWidth="1"/>
    <col min="15886" max="15886" width="8.21875" style="12" customWidth="1"/>
    <col min="15887" max="15887" width="8.88671875" style="12"/>
    <col min="15888" max="15888" width="10.44140625" style="12" customWidth="1"/>
    <col min="15889" max="15889" width="11.44140625" style="12" customWidth="1"/>
    <col min="15890" max="15891" width="10.88671875" style="12" customWidth="1"/>
    <col min="15892" max="15895" width="10.77734375" style="12" customWidth="1"/>
    <col min="15896" max="15896" width="11.88671875" style="12" customWidth="1"/>
    <col min="15897" max="15897" width="13.21875" style="12" customWidth="1"/>
    <col min="15898" max="15898" width="0" style="12" hidden="1" customWidth="1"/>
    <col min="15899" max="15899" width="12.33203125" style="12" customWidth="1"/>
    <col min="15900" max="15901" width="0" style="12" hidden="1" customWidth="1"/>
    <col min="15902" max="15902" width="10.21875" style="12" customWidth="1"/>
    <col min="15903" max="15904" width="20.77734375" style="12" customWidth="1"/>
    <col min="15905" max="15905" width="0" style="12" hidden="1" customWidth="1"/>
    <col min="15906" max="15906" width="12.33203125" style="12" bestFit="1" customWidth="1"/>
    <col min="15907" max="15907" width="15.5546875" style="12" customWidth="1"/>
    <col min="15908" max="15908" width="0" style="12" hidden="1" customWidth="1"/>
    <col min="15909" max="15909" width="15.5546875" style="12" customWidth="1"/>
    <col min="15910" max="16129" width="8.88671875" style="12"/>
    <col min="16130" max="16130" width="11.88671875" style="12" customWidth="1"/>
    <col min="16131" max="16131" width="14.21875" style="12" customWidth="1"/>
    <col min="16132" max="16132" width="11.6640625" style="12" bestFit="1" customWidth="1"/>
    <col min="16133" max="16133" width="32.44140625" style="12" customWidth="1"/>
    <col min="16134" max="16134" width="15.88671875" style="12" customWidth="1"/>
    <col min="16135" max="16137" width="0" style="12" hidden="1" customWidth="1"/>
    <col min="16138" max="16138" width="32.88671875" style="12" customWidth="1"/>
    <col min="16139" max="16140" width="43.5546875" style="12" customWidth="1"/>
    <col min="16141" max="16141" width="0" style="12" hidden="1" customWidth="1"/>
    <col min="16142" max="16142" width="8.21875" style="12" customWidth="1"/>
    <col min="16143" max="16143" width="8.88671875" style="12"/>
    <col min="16144" max="16144" width="10.44140625" style="12" customWidth="1"/>
    <col min="16145" max="16145" width="11.44140625" style="12" customWidth="1"/>
    <col min="16146" max="16147" width="10.88671875" style="12" customWidth="1"/>
    <col min="16148" max="16151" width="10.77734375" style="12" customWidth="1"/>
    <col min="16152" max="16152" width="11.88671875" style="12" customWidth="1"/>
    <col min="16153" max="16153" width="13.21875" style="12" customWidth="1"/>
    <col min="16154" max="16154" width="0" style="12" hidden="1" customWidth="1"/>
    <col min="16155" max="16155" width="12.33203125" style="12" customWidth="1"/>
    <col min="16156" max="16157" width="0" style="12" hidden="1" customWidth="1"/>
    <col min="16158" max="16158" width="10.21875" style="12" customWidth="1"/>
    <col min="16159" max="16160" width="20.77734375" style="12" customWidth="1"/>
    <col min="16161" max="16161" width="0" style="12" hidden="1" customWidth="1"/>
    <col min="16162" max="16162" width="12.33203125" style="12" bestFit="1" customWidth="1"/>
    <col min="16163" max="16163" width="15.5546875" style="12" customWidth="1"/>
    <col min="16164" max="16164" width="0" style="12" hidden="1" customWidth="1"/>
    <col min="16165" max="16165" width="15.5546875" style="12" customWidth="1"/>
    <col min="16166" max="16384" width="8.88671875" style="12"/>
  </cols>
  <sheetData>
    <row r="1" spans="1:39" ht="43.5" customHeight="1" thickBot="1">
      <c r="A1" s="73" t="s">
        <v>34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5"/>
    </row>
    <row r="2" spans="1:39" ht="29.25" customHeight="1">
      <c r="A2" s="64" t="s">
        <v>35</v>
      </c>
      <c r="B2" s="76" t="s">
        <v>36</v>
      </c>
      <c r="C2" s="76" t="s">
        <v>37</v>
      </c>
      <c r="D2" s="78" t="s">
        <v>38</v>
      </c>
      <c r="E2" s="80" t="s">
        <v>39</v>
      </c>
      <c r="F2" s="13"/>
      <c r="G2" s="13"/>
      <c r="H2" s="13"/>
      <c r="I2" s="14"/>
      <c r="J2" s="82" t="s">
        <v>40</v>
      </c>
      <c r="K2" s="82"/>
      <c r="L2" s="82"/>
      <c r="M2" s="83"/>
      <c r="N2" s="84" t="s">
        <v>41</v>
      </c>
      <c r="O2" s="84" t="s">
        <v>42</v>
      </c>
      <c r="P2" s="84" t="s">
        <v>43</v>
      </c>
      <c r="Q2" s="67" t="s">
        <v>44</v>
      </c>
      <c r="R2" s="67" t="s">
        <v>45</v>
      </c>
      <c r="S2" s="66" t="s">
        <v>46</v>
      </c>
      <c r="T2" s="66"/>
      <c r="U2" s="66"/>
      <c r="V2" s="67" t="s">
        <v>47</v>
      </c>
      <c r="W2" s="69"/>
      <c r="X2" s="70"/>
      <c r="Y2" s="70"/>
      <c r="Z2" s="70"/>
      <c r="AA2" s="70"/>
      <c r="AB2" s="70"/>
      <c r="AC2" s="15"/>
      <c r="AD2" s="71" t="s">
        <v>48</v>
      </c>
      <c r="AE2" s="72"/>
      <c r="AF2" s="86" t="s">
        <v>49</v>
      </c>
      <c r="AG2" s="88" t="s">
        <v>50</v>
      </c>
      <c r="AH2" s="90" t="s">
        <v>51</v>
      </c>
      <c r="AI2" s="92" t="s">
        <v>52</v>
      </c>
      <c r="AJ2" s="94" t="s">
        <v>53</v>
      </c>
      <c r="AL2" s="64" t="s">
        <v>35</v>
      </c>
      <c r="AM2" s="64" t="s">
        <v>317</v>
      </c>
    </row>
    <row r="3" spans="1:39" ht="29.25" customHeight="1" thickBot="1">
      <c r="A3" s="65"/>
      <c r="B3" s="77"/>
      <c r="C3" s="77"/>
      <c r="D3" s="79"/>
      <c r="E3" s="81"/>
      <c r="F3" s="16" t="s">
        <v>54</v>
      </c>
      <c r="G3" s="16" t="s">
        <v>55</v>
      </c>
      <c r="H3" s="16" t="s">
        <v>56</v>
      </c>
      <c r="I3" s="16" t="s">
        <v>57</v>
      </c>
      <c r="J3" s="17" t="s">
        <v>58</v>
      </c>
      <c r="K3" s="17" t="s">
        <v>59</v>
      </c>
      <c r="L3" s="17" t="s">
        <v>60</v>
      </c>
      <c r="M3" s="18" t="s">
        <v>61</v>
      </c>
      <c r="N3" s="85"/>
      <c r="O3" s="85"/>
      <c r="P3" s="85"/>
      <c r="Q3" s="96"/>
      <c r="R3" s="96"/>
      <c r="S3" s="18" t="s">
        <v>62</v>
      </c>
      <c r="T3" s="18" t="s">
        <v>63</v>
      </c>
      <c r="U3" s="18" t="s">
        <v>64</v>
      </c>
      <c r="V3" s="68"/>
      <c r="W3" s="19" t="s">
        <v>65</v>
      </c>
      <c r="X3" s="19" t="s">
        <v>66</v>
      </c>
      <c r="Y3" s="19" t="s">
        <v>67</v>
      </c>
      <c r="Z3" s="19" t="s">
        <v>68</v>
      </c>
      <c r="AA3" s="19" t="s">
        <v>69</v>
      </c>
      <c r="AB3" s="19" t="s">
        <v>70</v>
      </c>
      <c r="AC3" s="20" t="s">
        <v>71</v>
      </c>
      <c r="AD3" s="20" t="s">
        <v>72</v>
      </c>
      <c r="AE3" s="19" t="s">
        <v>73</v>
      </c>
      <c r="AF3" s="87"/>
      <c r="AG3" s="89"/>
      <c r="AH3" s="91"/>
      <c r="AI3" s="93"/>
      <c r="AJ3" s="95"/>
      <c r="AL3" s="65"/>
      <c r="AM3" s="65"/>
    </row>
    <row r="4" spans="1:39" s="22" customFormat="1" ht="120" customHeight="1">
      <c r="A4" s="58">
        <v>5</v>
      </c>
      <c r="B4" s="25" t="s">
        <v>74</v>
      </c>
      <c r="C4" s="26"/>
      <c r="D4" s="27" t="s">
        <v>87</v>
      </c>
      <c r="E4" s="28" t="s">
        <v>88</v>
      </c>
      <c r="F4" s="25"/>
      <c r="G4" s="25"/>
      <c r="H4" s="25"/>
      <c r="I4" s="29" t="s">
        <v>89</v>
      </c>
      <c r="J4" s="30" t="s">
        <v>86</v>
      </c>
      <c r="K4" s="23" t="s">
        <v>75</v>
      </c>
      <c r="L4" s="31"/>
      <c r="M4" s="291" t="s">
        <v>379</v>
      </c>
      <c r="N4" s="291">
        <v>1</v>
      </c>
      <c r="O4" s="45">
        <v>10000</v>
      </c>
      <c r="P4" s="294">
        <v>2242600</v>
      </c>
      <c r="Q4" s="21">
        <v>1136</v>
      </c>
      <c r="R4" s="21">
        <v>1420</v>
      </c>
      <c r="S4" s="32">
        <v>8000</v>
      </c>
      <c r="T4" s="32">
        <v>2000</v>
      </c>
      <c r="U4" s="32">
        <v>1550</v>
      </c>
      <c r="V4" s="49">
        <f t="shared" ref="V4:V35" si="0">(S4*T4*U4)/1000000000</f>
        <v>24.8</v>
      </c>
      <c r="W4" s="26">
        <v>8479.89</v>
      </c>
      <c r="X4" s="26" t="s">
        <v>76</v>
      </c>
      <c r="Y4" s="33"/>
      <c r="Z4" s="26" t="s">
        <v>77</v>
      </c>
      <c r="AA4" s="26"/>
      <c r="AB4" s="26"/>
      <c r="AC4" s="26" t="s">
        <v>78</v>
      </c>
      <c r="AD4" s="34"/>
      <c r="AE4" s="34"/>
      <c r="AF4" s="34"/>
      <c r="AG4" s="59" t="s">
        <v>82</v>
      </c>
      <c r="AH4" s="60" t="s">
        <v>330</v>
      </c>
      <c r="AI4" s="61"/>
      <c r="AJ4" s="62" t="s">
        <v>331</v>
      </c>
      <c r="AL4" s="58">
        <v>5</v>
      </c>
      <c r="AM4" s="58">
        <v>2</v>
      </c>
    </row>
    <row r="5" spans="1:39" s="22" customFormat="1" ht="120" customHeight="1">
      <c r="A5" s="58"/>
      <c r="B5" s="25" t="s">
        <v>74</v>
      </c>
      <c r="C5" s="26"/>
      <c r="D5" s="27" t="s">
        <v>90</v>
      </c>
      <c r="E5" s="28" t="s">
        <v>91</v>
      </c>
      <c r="F5" s="25"/>
      <c r="G5" s="25"/>
      <c r="H5" s="25"/>
      <c r="I5" s="29" t="s">
        <v>92</v>
      </c>
      <c r="J5" s="30" t="s">
        <v>93</v>
      </c>
      <c r="K5" s="23" t="s">
        <v>75</v>
      </c>
      <c r="L5" s="31"/>
      <c r="M5" s="292"/>
      <c r="N5" s="292"/>
      <c r="O5" s="45">
        <v>7500</v>
      </c>
      <c r="P5" s="295"/>
      <c r="Q5" s="21">
        <v>656</v>
      </c>
      <c r="R5" s="21">
        <v>820</v>
      </c>
      <c r="S5" s="32">
        <v>1750</v>
      </c>
      <c r="T5" s="32">
        <v>1900</v>
      </c>
      <c r="U5" s="32">
        <v>1950</v>
      </c>
      <c r="V5" s="49">
        <f t="shared" si="0"/>
        <v>6.4837499999999997</v>
      </c>
      <c r="W5" s="26">
        <v>8479.89</v>
      </c>
      <c r="X5" s="26" t="s">
        <v>76</v>
      </c>
      <c r="Y5" s="33"/>
      <c r="Z5" s="26" t="s">
        <v>77</v>
      </c>
      <c r="AA5" s="26"/>
      <c r="AB5" s="26"/>
      <c r="AC5" s="26" t="s">
        <v>78</v>
      </c>
      <c r="AD5" s="34"/>
      <c r="AE5" s="34"/>
      <c r="AF5" s="34"/>
      <c r="AG5" s="59"/>
      <c r="AH5" s="60"/>
      <c r="AI5" s="61"/>
      <c r="AJ5" s="62"/>
      <c r="AL5" s="58"/>
      <c r="AM5" s="58"/>
    </row>
    <row r="6" spans="1:39" s="22" customFormat="1" ht="120" customHeight="1">
      <c r="A6" s="58"/>
      <c r="B6" s="25" t="s">
        <v>74</v>
      </c>
      <c r="C6" s="26"/>
      <c r="D6" s="27" t="s">
        <v>94</v>
      </c>
      <c r="E6" s="28" t="s">
        <v>95</v>
      </c>
      <c r="F6" s="25"/>
      <c r="G6" s="25"/>
      <c r="H6" s="25"/>
      <c r="I6" s="29" t="s">
        <v>96</v>
      </c>
      <c r="J6" s="31" t="s">
        <v>93</v>
      </c>
      <c r="K6" s="23" t="s">
        <v>75</v>
      </c>
      <c r="L6" s="31"/>
      <c r="M6" s="292"/>
      <c r="N6" s="292"/>
      <c r="O6" s="45">
        <v>8300</v>
      </c>
      <c r="P6" s="295"/>
      <c r="Q6" s="21">
        <v>640</v>
      </c>
      <c r="R6" s="21">
        <v>800</v>
      </c>
      <c r="S6" s="32">
        <v>1450</v>
      </c>
      <c r="T6" s="32">
        <v>1900</v>
      </c>
      <c r="U6" s="32">
        <v>2200</v>
      </c>
      <c r="V6" s="49">
        <f t="shared" si="0"/>
        <v>6.0609999999999999</v>
      </c>
      <c r="W6" s="26">
        <v>8479.89</v>
      </c>
      <c r="X6" s="26" t="s">
        <v>76</v>
      </c>
      <c r="Y6" s="33"/>
      <c r="Z6" s="26" t="s">
        <v>77</v>
      </c>
      <c r="AA6" s="34"/>
      <c r="AB6" s="26"/>
      <c r="AC6" s="26" t="s">
        <v>78</v>
      </c>
      <c r="AD6" s="34"/>
      <c r="AE6" s="34"/>
      <c r="AF6" s="34"/>
      <c r="AG6" s="59"/>
      <c r="AH6" s="61"/>
      <c r="AI6" s="61"/>
      <c r="AJ6" s="63"/>
      <c r="AL6" s="58"/>
      <c r="AM6" s="58"/>
    </row>
    <row r="7" spans="1:39" s="22" customFormat="1" ht="120" customHeight="1">
      <c r="A7" s="58">
        <v>9</v>
      </c>
      <c r="B7" s="25" t="s">
        <v>74</v>
      </c>
      <c r="C7" s="26"/>
      <c r="D7" s="27" t="s">
        <v>97</v>
      </c>
      <c r="E7" s="28" t="s">
        <v>98</v>
      </c>
      <c r="F7" s="25"/>
      <c r="G7" s="25"/>
      <c r="H7" s="25"/>
      <c r="I7" s="29" t="s">
        <v>89</v>
      </c>
      <c r="J7" s="30" t="s">
        <v>86</v>
      </c>
      <c r="K7" s="23" t="s">
        <v>75</v>
      </c>
      <c r="L7" s="31"/>
      <c r="M7" s="292"/>
      <c r="N7" s="292"/>
      <c r="O7" s="45">
        <v>9500</v>
      </c>
      <c r="P7" s="295"/>
      <c r="Q7" s="21">
        <v>1312</v>
      </c>
      <c r="R7" s="21">
        <v>1640</v>
      </c>
      <c r="S7" s="32">
        <v>7000</v>
      </c>
      <c r="T7" s="32">
        <v>2000</v>
      </c>
      <c r="U7" s="32">
        <v>1550</v>
      </c>
      <c r="V7" s="49">
        <f t="shared" si="0"/>
        <v>21.7</v>
      </c>
      <c r="W7" s="26">
        <v>8479.89</v>
      </c>
      <c r="X7" s="26" t="s">
        <v>76</v>
      </c>
      <c r="Y7" s="33"/>
      <c r="Z7" s="26" t="s">
        <v>77</v>
      </c>
      <c r="AA7" s="26"/>
      <c r="AB7" s="26"/>
      <c r="AC7" s="26" t="s">
        <v>78</v>
      </c>
      <c r="AD7" s="34"/>
      <c r="AE7" s="34"/>
      <c r="AF7" s="34"/>
      <c r="AG7" s="59" t="s">
        <v>82</v>
      </c>
      <c r="AH7" s="60" t="s">
        <v>332</v>
      </c>
      <c r="AI7" s="61"/>
      <c r="AJ7" s="62" t="s">
        <v>333</v>
      </c>
      <c r="AL7" s="58">
        <v>9</v>
      </c>
      <c r="AM7" s="58">
        <v>2</v>
      </c>
    </row>
    <row r="8" spans="1:39" s="22" customFormat="1" ht="120" customHeight="1">
      <c r="A8" s="58"/>
      <c r="B8" s="25" t="s">
        <v>74</v>
      </c>
      <c r="C8" s="26"/>
      <c r="D8" s="27" t="s">
        <v>99</v>
      </c>
      <c r="E8" s="28" t="s">
        <v>100</v>
      </c>
      <c r="F8" s="25"/>
      <c r="G8" s="25"/>
      <c r="H8" s="25"/>
      <c r="I8" s="29" t="s">
        <v>83</v>
      </c>
      <c r="J8" s="31" t="s">
        <v>84</v>
      </c>
      <c r="K8" s="23" t="s">
        <v>75</v>
      </c>
      <c r="L8" s="31"/>
      <c r="M8" s="292"/>
      <c r="N8" s="292"/>
      <c r="O8" s="45">
        <v>4000</v>
      </c>
      <c r="P8" s="295"/>
      <c r="Q8" s="21">
        <v>1904</v>
      </c>
      <c r="R8" s="21">
        <v>2380</v>
      </c>
      <c r="S8" s="32">
        <v>3900</v>
      </c>
      <c r="T8" s="32">
        <v>2300</v>
      </c>
      <c r="U8" s="32">
        <v>2350</v>
      </c>
      <c r="V8" s="49">
        <f t="shared" si="0"/>
        <v>21.079499999999999</v>
      </c>
      <c r="W8" s="26">
        <v>8479.89</v>
      </c>
      <c r="X8" s="26" t="s">
        <v>76</v>
      </c>
      <c r="Y8" s="33"/>
      <c r="Z8" s="26" t="s">
        <v>77</v>
      </c>
      <c r="AA8" s="34"/>
      <c r="AB8" s="26"/>
      <c r="AC8" s="26" t="s">
        <v>78</v>
      </c>
      <c r="AD8" s="34"/>
      <c r="AE8" s="34"/>
      <c r="AF8" s="34"/>
      <c r="AG8" s="59"/>
      <c r="AH8" s="61"/>
      <c r="AI8" s="61"/>
      <c r="AJ8" s="63"/>
      <c r="AL8" s="58"/>
      <c r="AM8" s="58"/>
    </row>
    <row r="9" spans="1:39" s="22" customFormat="1" ht="120" customHeight="1">
      <c r="A9" s="58">
        <v>13</v>
      </c>
      <c r="B9" s="25" t="s">
        <v>74</v>
      </c>
      <c r="C9" s="26"/>
      <c r="D9" s="27" t="s">
        <v>102</v>
      </c>
      <c r="E9" s="28" t="s">
        <v>103</v>
      </c>
      <c r="F9" s="25"/>
      <c r="G9" s="25"/>
      <c r="H9" s="25"/>
      <c r="I9" s="29" t="s">
        <v>89</v>
      </c>
      <c r="J9" s="30" t="s">
        <v>86</v>
      </c>
      <c r="K9" s="23" t="s">
        <v>75</v>
      </c>
      <c r="L9" s="31"/>
      <c r="M9" s="292"/>
      <c r="N9" s="292"/>
      <c r="O9" s="45">
        <v>8700</v>
      </c>
      <c r="P9" s="295"/>
      <c r="Q9" s="21">
        <v>944</v>
      </c>
      <c r="R9" s="21">
        <v>1180</v>
      </c>
      <c r="S9" s="32">
        <v>5750</v>
      </c>
      <c r="T9" s="32">
        <v>2000</v>
      </c>
      <c r="U9" s="32">
        <v>1550</v>
      </c>
      <c r="V9" s="49">
        <f t="shared" si="0"/>
        <v>17.824999999999999</v>
      </c>
      <c r="W9" s="26">
        <v>8479.89</v>
      </c>
      <c r="X9" s="26" t="s">
        <v>76</v>
      </c>
      <c r="Y9" s="33"/>
      <c r="Z9" s="26" t="s">
        <v>77</v>
      </c>
      <c r="AA9" s="26"/>
      <c r="AB9" s="26"/>
      <c r="AC9" s="26" t="s">
        <v>78</v>
      </c>
      <c r="AD9" s="34"/>
      <c r="AE9" s="34"/>
      <c r="AF9" s="34"/>
      <c r="AG9" s="59" t="s">
        <v>82</v>
      </c>
      <c r="AH9" s="60" t="s">
        <v>334</v>
      </c>
      <c r="AI9" s="61"/>
      <c r="AJ9" s="62" t="s">
        <v>335</v>
      </c>
      <c r="AL9" s="58">
        <v>13</v>
      </c>
      <c r="AM9" s="58">
        <v>2</v>
      </c>
    </row>
    <row r="10" spans="1:39" s="22" customFormat="1" ht="120" customHeight="1">
      <c r="A10" s="58"/>
      <c r="B10" s="25" t="s">
        <v>74</v>
      </c>
      <c r="C10" s="26"/>
      <c r="D10" s="27" t="s">
        <v>104</v>
      </c>
      <c r="E10" s="28" t="s">
        <v>105</v>
      </c>
      <c r="F10" s="25"/>
      <c r="G10" s="25"/>
      <c r="H10" s="25"/>
      <c r="I10" s="29" t="s">
        <v>106</v>
      </c>
      <c r="J10" s="30" t="s">
        <v>81</v>
      </c>
      <c r="K10" s="23" t="s">
        <v>75</v>
      </c>
      <c r="L10" s="31"/>
      <c r="M10" s="292"/>
      <c r="N10" s="292"/>
      <c r="O10" s="45">
        <v>38000</v>
      </c>
      <c r="P10" s="295"/>
      <c r="Q10" s="21">
        <v>720</v>
      </c>
      <c r="R10" s="21">
        <v>900</v>
      </c>
      <c r="S10" s="32">
        <v>1800</v>
      </c>
      <c r="T10" s="32">
        <v>1750</v>
      </c>
      <c r="U10" s="32">
        <v>2500</v>
      </c>
      <c r="V10" s="49">
        <f t="shared" si="0"/>
        <v>7.875</v>
      </c>
      <c r="W10" s="26">
        <v>8479.89</v>
      </c>
      <c r="X10" s="26" t="s">
        <v>76</v>
      </c>
      <c r="Y10" s="33"/>
      <c r="Z10" s="26" t="s">
        <v>77</v>
      </c>
      <c r="AA10" s="26"/>
      <c r="AB10" s="26"/>
      <c r="AC10" s="26" t="s">
        <v>78</v>
      </c>
      <c r="AD10" s="34"/>
      <c r="AE10" s="34"/>
      <c r="AF10" s="34"/>
      <c r="AG10" s="59"/>
      <c r="AH10" s="60"/>
      <c r="AI10" s="61"/>
      <c r="AJ10" s="62"/>
      <c r="AL10" s="58"/>
      <c r="AM10" s="58"/>
    </row>
    <row r="11" spans="1:39" s="22" customFormat="1" ht="120" customHeight="1">
      <c r="A11" s="58"/>
      <c r="B11" s="25" t="s">
        <v>74</v>
      </c>
      <c r="C11" s="26"/>
      <c r="D11" s="27" t="s">
        <v>107</v>
      </c>
      <c r="E11" s="28" t="s">
        <v>108</v>
      </c>
      <c r="F11" s="25"/>
      <c r="G11" s="25"/>
      <c r="H11" s="25"/>
      <c r="I11" s="29" t="s">
        <v>109</v>
      </c>
      <c r="J11" s="31" t="s">
        <v>93</v>
      </c>
      <c r="K11" s="23" t="s">
        <v>75</v>
      </c>
      <c r="L11" s="31"/>
      <c r="M11" s="292"/>
      <c r="N11" s="292"/>
      <c r="O11" s="45">
        <v>4000</v>
      </c>
      <c r="P11" s="295"/>
      <c r="Q11" s="21">
        <v>784</v>
      </c>
      <c r="R11" s="21">
        <v>980</v>
      </c>
      <c r="S11" s="32">
        <v>2800</v>
      </c>
      <c r="T11" s="32">
        <v>1750</v>
      </c>
      <c r="U11" s="32">
        <v>1500</v>
      </c>
      <c r="V11" s="49">
        <f t="shared" si="0"/>
        <v>7.35</v>
      </c>
      <c r="W11" s="26">
        <v>8479.89</v>
      </c>
      <c r="X11" s="26" t="s">
        <v>76</v>
      </c>
      <c r="Y11" s="33"/>
      <c r="Z11" s="26" t="s">
        <v>77</v>
      </c>
      <c r="AA11" s="34"/>
      <c r="AB11" s="26"/>
      <c r="AC11" s="26" t="s">
        <v>78</v>
      </c>
      <c r="AD11" s="34"/>
      <c r="AE11" s="34"/>
      <c r="AF11" s="34"/>
      <c r="AG11" s="59"/>
      <c r="AH11" s="61"/>
      <c r="AI11" s="61"/>
      <c r="AJ11" s="63"/>
      <c r="AL11" s="58"/>
      <c r="AM11" s="58"/>
    </row>
    <row r="12" spans="1:39" s="22" customFormat="1" ht="120" customHeight="1">
      <c r="A12" s="58">
        <v>14</v>
      </c>
      <c r="B12" s="25" t="s">
        <v>74</v>
      </c>
      <c r="C12" s="26" t="s">
        <v>110</v>
      </c>
      <c r="D12" s="27" t="s">
        <v>111</v>
      </c>
      <c r="E12" s="28" t="s">
        <v>112</v>
      </c>
      <c r="F12" s="25"/>
      <c r="G12" s="25"/>
      <c r="H12" s="25"/>
      <c r="I12" s="29" t="s">
        <v>113</v>
      </c>
      <c r="J12" s="30" t="s">
        <v>114</v>
      </c>
      <c r="K12" s="23" t="s">
        <v>75</v>
      </c>
      <c r="L12" s="31"/>
      <c r="M12" s="292"/>
      <c r="N12" s="292"/>
      <c r="O12" s="45">
        <v>96000</v>
      </c>
      <c r="P12" s="295"/>
      <c r="Q12" s="21">
        <v>1552</v>
      </c>
      <c r="R12" s="21">
        <v>1940</v>
      </c>
      <c r="S12" s="32">
        <v>3100</v>
      </c>
      <c r="T12" s="32">
        <v>1750</v>
      </c>
      <c r="U12" s="32">
        <v>2550</v>
      </c>
      <c r="V12" s="49">
        <f t="shared" si="0"/>
        <v>13.83375</v>
      </c>
      <c r="W12" s="26">
        <v>8479.89</v>
      </c>
      <c r="X12" s="26" t="s">
        <v>76</v>
      </c>
      <c r="Y12" s="33"/>
      <c r="Z12" s="26" t="s">
        <v>77</v>
      </c>
      <c r="AA12" s="26"/>
      <c r="AB12" s="26"/>
      <c r="AC12" s="26" t="s">
        <v>78</v>
      </c>
      <c r="AD12" s="34"/>
      <c r="AE12" s="34"/>
      <c r="AF12" s="34"/>
      <c r="AG12" s="59" t="s">
        <v>82</v>
      </c>
      <c r="AH12" s="60" t="s">
        <v>336</v>
      </c>
      <c r="AI12" s="61"/>
      <c r="AJ12" s="62" t="s">
        <v>337</v>
      </c>
      <c r="AL12" s="58">
        <v>14</v>
      </c>
      <c r="AM12" s="58">
        <v>2</v>
      </c>
    </row>
    <row r="13" spans="1:39" s="22" customFormat="1" ht="120" customHeight="1">
      <c r="A13" s="58"/>
      <c r="B13" s="25" t="s">
        <v>74</v>
      </c>
      <c r="C13" s="26"/>
      <c r="D13" s="27" t="s">
        <v>115</v>
      </c>
      <c r="E13" s="28" t="s">
        <v>116</v>
      </c>
      <c r="F13" s="25"/>
      <c r="G13" s="25"/>
      <c r="H13" s="25"/>
      <c r="I13" s="29" t="s">
        <v>89</v>
      </c>
      <c r="J13" s="30" t="s">
        <v>86</v>
      </c>
      <c r="K13" s="23" t="s">
        <v>75</v>
      </c>
      <c r="L13" s="31"/>
      <c r="M13" s="292"/>
      <c r="N13" s="292"/>
      <c r="O13" s="45">
        <v>8500</v>
      </c>
      <c r="P13" s="295"/>
      <c r="Q13" s="21">
        <v>1072</v>
      </c>
      <c r="R13" s="21">
        <v>1340</v>
      </c>
      <c r="S13" s="32">
        <v>5600</v>
      </c>
      <c r="T13" s="32">
        <v>2000</v>
      </c>
      <c r="U13" s="32">
        <v>2050</v>
      </c>
      <c r="V13" s="49">
        <f t="shared" si="0"/>
        <v>22.96</v>
      </c>
      <c r="W13" s="26">
        <v>8479.89</v>
      </c>
      <c r="X13" s="26" t="s">
        <v>76</v>
      </c>
      <c r="Y13" s="33"/>
      <c r="Z13" s="26" t="s">
        <v>77</v>
      </c>
      <c r="AA13" s="26"/>
      <c r="AB13" s="26"/>
      <c r="AC13" s="26" t="s">
        <v>78</v>
      </c>
      <c r="AD13" s="34"/>
      <c r="AE13" s="34"/>
      <c r="AF13" s="34"/>
      <c r="AG13" s="59"/>
      <c r="AH13" s="60"/>
      <c r="AI13" s="61"/>
      <c r="AJ13" s="62"/>
      <c r="AL13" s="58"/>
      <c r="AM13" s="58"/>
    </row>
    <row r="14" spans="1:39" s="22" customFormat="1" ht="120" customHeight="1">
      <c r="A14" s="58"/>
      <c r="B14" s="25" t="s">
        <v>74</v>
      </c>
      <c r="C14" s="26"/>
      <c r="D14" s="27" t="s">
        <v>117</v>
      </c>
      <c r="E14" s="28" t="s">
        <v>118</v>
      </c>
      <c r="F14" s="25"/>
      <c r="G14" s="25"/>
      <c r="H14" s="25"/>
      <c r="I14" s="29" t="s">
        <v>119</v>
      </c>
      <c r="J14" s="31" t="s">
        <v>120</v>
      </c>
      <c r="K14" s="23" t="s">
        <v>75</v>
      </c>
      <c r="L14" s="31"/>
      <c r="M14" s="292"/>
      <c r="N14" s="292"/>
      <c r="O14" s="45">
        <v>4800</v>
      </c>
      <c r="P14" s="295"/>
      <c r="Q14" s="21">
        <v>1232</v>
      </c>
      <c r="R14" s="21">
        <v>1540</v>
      </c>
      <c r="S14" s="32">
        <v>2700</v>
      </c>
      <c r="T14" s="32">
        <v>1700</v>
      </c>
      <c r="U14" s="32">
        <v>1950</v>
      </c>
      <c r="V14" s="49">
        <f t="shared" si="0"/>
        <v>8.9504999999999999</v>
      </c>
      <c r="W14" s="26">
        <v>8479.89</v>
      </c>
      <c r="X14" s="26" t="s">
        <v>76</v>
      </c>
      <c r="Y14" s="33"/>
      <c r="Z14" s="26" t="s">
        <v>77</v>
      </c>
      <c r="AA14" s="34"/>
      <c r="AB14" s="26"/>
      <c r="AC14" s="26" t="s">
        <v>78</v>
      </c>
      <c r="AD14" s="34"/>
      <c r="AE14" s="34"/>
      <c r="AF14" s="34"/>
      <c r="AG14" s="59"/>
      <c r="AH14" s="61"/>
      <c r="AI14" s="61"/>
      <c r="AJ14" s="63"/>
      <c r="AL14" s="58"/>
      <c r="AM14" s="58"/>
    </row>
    <row r="15" spans="1:39" s="22" customFormat="1" ht="120" customHeight="1">
      <c r="A15" s="58">
        <v>16</v>
      </c>
      <c r="B15" s="25" t="s">
        <v>74</v>
      </c>
      <c r="C15" s="26"/>
      <c r="D15" s="27" t="s">
        <v>121</v>
      </c>
      <c r="E15" s="28" t="s">
        <v>122</v>
      </c>
      <c r="F15" s="25"/>
      <c r="G15" s="25"/>
      <c r="H15" s="25"/>
      <c r="I15" s="29" t="s">
        <v>89</v>
      </c>
      <c r="J15" s="30" t="s">
        <v>86</v>
      </c>
      <c r="K15" s="23" t="s">
        <v>75</v>
      </c>
      <c r="L15" s="31"/>
      <c r="M15" s="292"/>
      <c r="N15" s="292"/>
      <c r="O15" s="45">
        <v>4000</v>
      </c>
      <c r="P15" s="295"/>
      <c r="Q15" s="21">
        <v>1408</v>
      </c>
      <c r="R15" s="21">
        <v>1760</v>
      </c>
      <c r="S15" s="32">
        <v>5600</v>
      </c>
      <c r="T15" s="32">
        <v>1650</v>
      </c>
      <c r="U15" s="32">
        <v>1810</v>
      </c>
      <c r="V15" s="49">
        <f t="shared" si="0"/>
        <v>16.724399999999999</v>
      </c>
      <c r="W15" s="26">
        <v>8479.89</v>
      </c>
      <c r="X15" s="26" t="s">
        <v>76</v>
      </c>
      <c r="Y15" s="33"/>
      <c r="Z15" s="26" t="s">
        <v>77</v>
      </c>
      <c r="AA15" s="26"/>
      <c r="AB15" s="26"/>
      <c r="AC15" s="26" t="s">
        <v>78</v>
      </c>
      <c r="AD15" s="34"/>
      <c r="AE15" s="34"/>
      <c r="AF15" s="34"/>
      <c r="AG15" s="59" t="s">
        <v>82</v>
      </c>
      <c r="AH15" s="60" t="s">
        <v>338</v>
      </c>
      <c r="AI15" s="61"/>
      <c r="AJ15" s="62" t="s">
        <v>339</v>
      </c>
      <c r="AL15" s="58">
        <v>16</v>
      </c>
      <c r="AM15" s="58">
        <v>2</v>
      </c>
    </row>
    <row r="16" spans="1:39" s="22" customFormat="1" ht="120" customHeight="1">
      <c r="A16" s="58"/>
      <c r="B16" s="25" t="s">
        <v>74</v>
      </c>
      <c r="C16" s="26"/>
      <c r="D16" s="27" t="s">
        <v>123</v>
      </c>
      <c r="E16" s="28" t="s">
        <v>124</v>
      </c>
      <c r="F16" s="25"/>
      <c r="G16" s="25"/>
      <c r="H16" s="25"/>
      <c r="I16" s="29" t="s">
        <v>89</v>
      </c>
      <c r="J16" s="30" t="s">
        <v>86</v>
      </c>
      <c r="K16" s="23" t="s">
        <v>75</v>
      </c>
      <c r="L16" s="31"/>
      <c r="M16" s="292"/>
      <c r="N16" s="292"/>
      <c r="O16" s="45">
        <v>5200</v>
      </c>
      <c r="P16" s="295"/>
      <c r="Q16" s="21">
        <v>656</v>
      </c>
      <c r="R16" s="21">
        <v>820</v>
      </c>
      <c r="S16" s="32">
        <v>3300</v>
      </c>
      <c r="T16" s="32">
        <v>2000</v>
      </c>
      <c r="U16" s="32">
        <v>1550</v>
      </c>
      <c r="V16" s="49">
        <f t="shared" si="0"/>
        <v>10.23</v>
      </c>
      <c r="W16" s="26">
        <v>8479.89</v>
      </c>
      <c r="X16" s="26" t="s">
        <v>76</v>
      </c>
      <c r="Y16" s="33"/>
      <c r="Z16" s="26" t="s">
        <v>77</v>
      </c>
      <c r="AA16" s="26"/>
      <c r="AB16" s="26"/>
      <c r="AC16" s="26" t="s">
        <v>78</v>
      </c>
      <c r="AD16" s="34"/>
      <c r="AE16" s="34"/>
      <c r="AF16" s="34"/>
      <c r="AG16" s="59"/>
      <c r="AH16" s="60"/>
      <c r="AI16" s="61"/>
      <c r="AJ16" s="62"/>
      <c r="AL16" s="58"/>
      <c r="AM16" s="58"/>
    </row>
    <row r="17" spans="1:39" s="22" customFormat="1" ht="120" customHeight="1">
      <c r="A17" s="58"/>
      <c r="B17" s="25" t="s">
        <v>74</v>
      </c>
      <c r="C17" s="26"/>
      <c r="D17" s="27" t="s">
        <v>125</v>
      </c>
      <c r="E17" s="28" t="s">
        <v>126</v>
      </c>
      <c r="F17" s="25"/>
      <c r="G17" s="25"/>
      <c r="H17" s="25"/>
      <c r="I17" s="29" t="s">
        <v>83</v>
      </c>
      <c r="J17" s="31" t="s">
        <v>84</v>
      </c>
      <c r="K17" s="23" t="s">
        <v>75</v>
      </c>
      <c r="L17" s="31"/>
      <c r="M17" s="292"/>
      <c r="N17" s="292"/>
      <c r="O17" s="45">
        <v>7800</v>
      </c>
      <c r="P17" s="295"/>
      <c r="Q17" s="21">
        <v>544</v>
      </c>
      <c r="R17" s="21">
        <v>680</v>
      </c>
      <c r="S17" s="32">
        <v>2600</v>
      </c>
      <c r="T17" s="32">
        <v>1900</v>
      </c>
      <c r="U17" s="32">
        <v>2150</v>
      </c>
      <c r="V17" s="49">
        <f t="shared" si="0"/>
        <v>10.621</v>
      </c>
      <c r="W17" s="26">
        <v>8479.89</v>
      </c>
      <c r="X17" s="26" t="s">
        <v>76</v>
      </c>
      <c r="Y17" s="33"/>
      <c r="Z17" s="26" t="s">
        <v>77</v>
      </c>
      <c r="AA17" s="34"/>
      <c r="AB17" s="26"/>
      <c r="AC17" s="26" t="s">
        <v>78</v>
      </c>
      <c r="AD17" s="34"/>
      <c r="AE17" s="34"/>
      <c r="AF17" s="34"/>
      <c r="AG17" s="59"/>
      <c r="AH17" s="61"/>
      <c r="AI17" s="61"/>
      <c r="AJ17" s="63"/>
      <c r="AL17" s="58"/>
      <c r="AM17" s="58"/>
    </row>
    <row r="18" spans="1:39" s="22" customFormat="1" ht="120" customHeight="1">
      <c r="A18" s="58">
        <v>17</v>
      </c>
      <c r="B18" s="25" t="s">
        <v>74</v>
      </c>
      <c r="C18" s="26"/>
      <c r="D18" s="27" t="s">
        <v>127</v>
      </c>
      <c r="E18" s="28" t="s">
        <v>128</v>
      </c>
      <c r="F18" s="25"/>
      <c r="G18" s="25"/>
      <c r="H18" s="25"/>
      <c r="I18" s="29" t="s">
        <v>89</v>
      </c>
      <c r="J18" s="30" t="s">
        <v>86</v>
      </c>
      <c r="K18" s="23" t="s">
        <v>75</v>
      </c>
      <c r="L18" s="31"/>
      <c r="M18" s="292"/>
      <c r="N18" s="292"/>
      <c r="O18" s="45">
        <v>4000</v>
      </c>
      <c r="P18" s="295"/>
      <c r="Q18" s="21">
        <v>1280</v>
      </c>
      <c r="R18" s="21">
        <v>1600</v>
      </c>
      <c r="S18" s="32">
        <v>5600</v>
      </c>
      <c r="T18" s="32">
        <v>1650</v>
      </c>
      <c r="U18" s="32">
        <v>1810</v>
      </c>
      <c r="V18" s="49">
        <f t="shared" si="0"/>
        <v>16.724399999999999</v>
      </c>
      <c r="W18" s="26">
        <v>8479.89</v>
      </c>
      <c r="X18" s="26" t="s">
        <v>76</v>
      </c>
      <c r="Y18" s="33"/>
      <c r="Z18" s="26" t="s">
        <v>77</v>
      </c>
      <c r="AA18" s="26"/>
      <c r="AB18" s="26"/>
      <c r="AC18" s="26" t="s">
        <v>78</v>
      </c>
      <c r="AD18" s="34"/>
      <c r="AE18" s="34"/>
      <c r="AF18" s="34"/>
      <c r="AG18" s="59" t="s">
        <v>82</v>
      </c>
      <c r="AH18" s="60" t="s">
        <v>340</v>
      </c>
      <c r="AI18" s="61"/>
      <c r="AJ18" s="62" t="s">
        <v>341</v>
      </c>
      <c r="AL18" s="58">
        <v>17</v>
      </c>
      <c r="AM18" s="58">
        <v>2</v>
      </c>
    </row>
    <row r="19" spans="1:39" s="22" customFormat="1" ht="120" customHeight="1">
      <c r="A19" s="58"/>
      <c r="B19" s="25" t="s">
        <v>74</v>
      </c>
      <c r="C19" s="26"/>
      <c r="D19" s="27" t="s">
        <v>129</v>
      </c>
      <c r="E19" s="28" t="s">
        <v>130</v>
      </c>
      <c r="F19" s="25"/>
      <c r="G19" s="25"/>
      <c r="H19" s="25"/>
      <c r="I19" s="29" t="s">
        <v>83</v>
      </c>
      <c r="J19" s="30" t="s">
        <v>84</v>
      </c>
      <c r="K19" s="23" t="s">
        <v>85</v>
      </c>
      <c r="L19" s="31"/>
      <c r="M19" s="292"/>
      <c r="N19" s="292"/>
      <c r="O19" s="45">
        <v>5000</v>
      </c>
      <c r="P19" s="295"/>
      <c r="Q19" s="21">
        <v>384</v>
      </c>
      <c r="R19" s="21">
        <v>480</v>
      </c>
      <c r="S19" s="32">
        <v>3300</v>
      </c>
      <c r="T19" s="32">
        <v>1400</v>
      </c>
      <c r="U19" s="32">
        <v>2550</v>
      </c>
      <c r="V19" s="49">
        <f t="shared" si="0"/>
        <v>11.781000000000001</v>
      </c>
      <c r="W19" s="26">
        <v>8479.89</v>
      </c>
      <c r="X19" s="26" t="s">
        <v>76</v>
      </c>
      <c r="Y19" s="33"/>
      <c r="Z19" s="26" t="s">
        <v>77</v>
      </c>
      <c r="AA19" s="26"/>
      <c r="AB19" s="26"/>
      <c r="AC19" s="26" t="s">
        <v>78</v>
      </c>
      <c r="AD19" s="34"/>
      <c r="AE19" s="34"/>
      <c r="AF19" s="34"/>
      <c r="AG19" s="59"/>
      <c r="AH19" s="60"/>
      <c r="AI19" s="61"/>
      <c r="AJ19" s="62"/>
      <c r="AL19" s="58"/>
      <c r="AM19" s="58"/>
    </row>
    <row r="20" spans="1:39" s="22" customFormat="1" ht="120" customHeight="1">
      <c r="A20" s="58"/>
      <c r="B20" s="25" t="s">
        <v>74</v>
      </c>
      <c r="C20" s="26"/>
      <c r="D20" s="27" t="s">
        <v>131</v>
      </c>
      <c r="E20" s="28" t="s">
        <v>132</v>
      </c>
      <c r="F20" s="25"/>
      <c r="G20" s="25"/>
      <c r="H20" s="25"/>
      <c r="I20" s="29" t="s">
        <v>83</v>
      </c>
      <c r="J20" s="31" t="s">
        <v>84</v>
      </c>
      <c r="K20" s="23" t="s">
        <v>85</v>
      </c>
      <c r="L20" s="31"/>
      <c r="M20" s="292"/>
      <c r="N20" s="292"/>
      <c r="O20" s="45">
        <v>7500</v>
      </c>
      <c r="P20" s="295"/>
      <c r="Q20" s="21">
        <v>496</v>
      </c>
      <c r="R20" s="21">
        <v>620</v>
      </c>
      <c r="S20" s="32">
        <v>2500</v>
      </c>
      <c r="T20" s="32">
        <v>2300</v>
      </c>
      <c r="U20" s="32">
        <v>1850</v>
      </c>
      <c r="V20" s="49">
        <f t="shared" si="0"/>
        <v>10.637499999999999</v>
      </c>
      <c r="W20" s="26">
        <v>8479.89</v>
      </c>
      <c r="X20" s="26" t="s">
        <v>76</v>
      </c>
      <c r="Y20" s="33"/>
      <c r="Z20" s="26" t="s">
        <v>77</v>
      </c>
      <c r="AA20" s="34"/>
      <c r="AB20" s="26"/>
      <c r="AC20" s="26" t="s">
        <v>78</v>
      </c>
      <c r="AD20" s="34"/>
      <c r="AE20" s="34"/>
      <c r="AF20" s="34"/>
      <c r="AG20" s="59"/>
      <c r="AH20" s="61"/>
      <c r="AI20" s="61"/>
      <c r="AJ20" s="63"/>
      <c r="AL20" s="58"/>
      <c r="AM20" s="58"/>
    </row>
    <row r="21" spans="1:39" s="22" customFormat="1" ht="120" customHeight="1">
      <c r="A21" s="58">
        <v>18</v>
      </c>
      <c r="B21" s="25" t="s">
        <v>74</v>
      </c>
      <c r="C21" s="26"/>
      <c r="D21" s="27" t="s">
        <v>133</v>
      </c>
      <c r="E21" s="28" t="s">
        <v>134</v>
      </c>
      <c r="F21" s="25"/>
      <c r="G21" s="25"/>
      <c r="H21" s="25"/>
      <c r="I21" s="29" t="s">
        <v>89</v>
      </c>
      <c r="J21" s="30" t="s">
        <v>86</v>
      </c>
      <c r="K21" s="23" t="s">
        <v>75</v>
      </c>
      <c r="L21" s="31"/>
      <c r="M21" s="292"/>
      <c r="N21" s="292"/>
      <c r="O21" s="45">
        <v>4000</v>
      </c>
      <c r="P21" s="295"/>
      <c r="Q21" s="21">
        <v>1264</v>
      </c>
      <c r="R21" s="21">
        <v>1580</v>
      </c>
      <c r="S21" s="32">
        <v>5600</v>
      </c>
      <c r="T21" s="32">
        <v>1650</v>
      </c>
      <c r="U21" s="32">
        <v>1810</v>
      </c>
      <c r="V21" s="49">
        <f t="shared" si="0"/>
        <v>16.724399999999999</v>
      </c>
      <c r="W21" s="26">
        <v>8479.89</v>
      </c>
      <c r="X21" s="26" t="s">
        <v>76</v>
      </c>
      <c r="Y21" s="33"/>
      <c r="Z21" s="26" t="s">
        <v>77</v>
      </c>
      <c r="AA21" s="26"/>
      <c r="AB21" s="26"/>
      <c r="AC21" s="26" t="s">
        <v>78</v>
      </c>
      <c r="AD21" s="34"/>
      <c r="AE21" s="34"/>
      <c r="AF21" s="34"/>
      <c r="AG21" s="59" t="s">
        <v>82</v>
      </c>
      <c r="AH21" s="60" t="s">
        <v>342</v>
      </c>
      <c r="AI21" s="61"/>
      <c r="AJ21" s="62" t="s">
        <v>343</v>
      </c>
      <c r="AL21" s="58">
        <v>18</v>
      </c>
      <c r="AM21" s="58">
        <v>2</v>
      </c>
    </row>
    <row r="22" spans="1:39" s="22" customFormat="1" ht="120" customHeight="1">
      <c r="A22" s="58"/>
      <c r="B22" s="25" t="s">
        <v>74</v>
      </c>
      <c r="C22" s="26"/>
      <c r="D22" s="27" t="s">
        <v>135</v>
      </c>
      <c r="E22" s="28" t="s">
        <v>136</v>
      </c>
      <c r="F22" s="25"/>
      <c r="G22" s="25"/>
      <c r="H22" s="25"/>
      <c r="I22" s="29" t="s">
        <v>137</v>
      </c>
      <c r="J22" s="30" t="s">
        <v>101</v>
      </c>
      <c r="K22" s="23" t="s">
        <v>75</v>
      </c>
      <c r="L22" s="31"/>
      <c r="M22" s="292"/>
      <c r="N22" s="292"/>
      <c r="O22" s="45">
        <v>4800</v>
      </c>
      <c r="P22" s="295"/>
      <c r="Q22" s="21">
        <v>512</v>
      </c>
      <c r="R22" s="21">
        <v>640</v>
      </c>
      <c r="S22" s="32">
        <v>3300</v>
      </c>
      <c r="T22" s="32">
        <v>2300</v>
      </c>
      <c r="U22" s="32">
        <v>2350</v>
      </c>
      <c r="V22" s="49">
        <f t="shared" si="0"/>
        <v>17.836500000000001</v>
      </c>
      <c r="W22" s="26">
        <v>8479.89</v>
      </c>
      <c r="X22" s="26" t="s">
        <v>76</v>
      </c>
      <c r="Y22" s="33"/>
      <c r="Z22" s="26" t="s">
        <v>77</v>
      </c>
      <c r="AA22" s="26"/>
      <c r="AB22" s="26"/>
      <c r="AC22" s="26" t="s">
        <v>78</v>
      </c>
      <c r="AD22" s="34"/>
      <c r="AE22" s="34"/>
      <c r="AF22" s="34"/>
      <c r="AG22" s="59"/>
      <c r="AH22" s="60"/>
      <c r="AI22" s="61"/>
      <c r="AJ22" s="62"/>
      <c r="AL22" s="58"/>
      <c r="AM22" s="58"/>
    </row>
    <row r="23" spans="1:39" s="22" customFormat="1" ht="120" customHeight="1">
      <c r="A23" s="58"/>
      <c r="B23" s="25" t="s">
        <v>74</v>
      </c>
      <c r="C23" s="26"/>
      <c r="D23" s="27" t="s">
        <v>138</v>
      </c>
      <c r="E23" s="28" t="s">
        <v>139</v>
      </c>
      <c r="F23" s="25"/>
      <c r="G23" s="25"/>
      <c r="H23" s="25"/>
      <c r="I23" s="29" t="s">
        <v>140</v>
      </c>
      <c r="J23" s="31" t="s">
        <v>93</v>
      </c>
      <c r="K23" s="23" t="s">
        <v>75</v>
      </c>
      <c r="L23" s="31"/>
      <c r="M23" s="292"/>
      <c r="N23" s="292"/>
      <c r="O23" s="45">
        <v>7000</v>
      </c>
      <c r="P23" s="295"/>
      <c r="Q23" s="21">
        <v>832</v>
      </c>
      <c r="R23" s="21">
        <v>1040</v>
      </c>
      <c r="S23" s="32">
        <v>2400</v>
      </c>
      <c r="T23" s="32">
        <v>2200</v>
      </c>
      <c r="U23" s="32">
        <v>2250</v>
      </c>
      <c r="V23" s="49">
        <f t="shared" si="0"/>
        <v>11.88</v>
      </c>
      <c r="W23" s="26">
        <v>8479.89</v>
      </c>
      <c r="X23" s="26" t="s">
        <v>76</v>
      </c>
      <c r="Y23" s="33"/>
      <c r="Z23" s="26" t="s">
        <v>77</v>
      </c>
      <c r="AA23" s="34"/>
      <c r="AB23" s="26"/>
      <c r="AC23" s="26" t="s">
        <v>78</v>
      </c>
      <c r="AD23" s="34"/>
      <c r="AE23" s="34"/>
      <c r="AF23" s="34"/>
      <c r="AG23" s="59"/>
      <c r="AH23" s="61"/>
      <c r="AI23" s="61"/>
      <c r="AJ23" s="63"/>
      <c r="AL23" s="58"/>
      <c r="AM23" s="58"/>
    </row>
    <row r="24" spans="1:39" s="22" customFormat="1" ht="120" customHeight="1">
      <c r="A24" s="58">
        <v>20</v>
      </c>
      <c r="B24" s="25" t="s">
        <v>74</v>
      </c>
      <c r="C24" s="26"/>
      <c r="D24" s="27" t="s">
        <v>142</v>
      </c>
      <c r="E24" s="28" t="s">
        <v>143</v>
      </c>
      <c r="F24" s="25"/>
      <c r="G24" s="25"/>
      <c r="H24" s="25"/>
      <c r="I24" s="29" t="s">
        <v>89</v>
      </c>
      <c r="J24" s="30" t="s">
        <v>86</v>
      </c>
      <c r="K24" s="23" t="s">
        <v>75</v>
      </c>
      <c r="L24" s="31"/>
      <c r="M24" s="292"/>
      <c r="N24" s="292"/>
      <c r="O24" s="45">
        <v>8000</v>
      </c>
      <c r="P24" s="295"/>
      <c r="Q24" s="21">
        <v>880</v>
      </c>
      <c r="R24" s="21">
        <v>1100</v>
      </c>
      <c r="S24" s="32">
        <v>5300</v>
      </c>
      <c r="T24" s="32">
        <v>2000</v>
      </c>
      <c r="U24" s="32">
        <v>1750</v>
      </c>
      <c r="V24" s="49">
        <f t="shared" si="0"/>
        <v>18.55</v>
      </c>
      <c r="W24" s="26">
        <v>8479.89</v>
      </c>
      <c r="X24" s="26" t="s">
        <v>76</v>
      </c>
      <c r="Y24" s="33"/>
      <c r="Z24" s="26" t="s">
        <v>77</v>
      </c>
      <c r="AA24" s="26"/>
      <c r="AB24" s="26"/>
      <c r="AC24" s="26" t="s">
        <v>78</v>
      </c>
      <c r="AD24" s="34"/>
      <c r="AE24" s="34"/>
      <c r="AF24" s="34"/>
      <c r="AG24" s="59" t="s">
        <v>82</v>
      </c>
      <c r="AH24" s="60" t="s">
        <v>344</v>
      </c>
      <c r="AI24" s="61"/>
      <c r="AJ24" s="62" t="s">
        <v>345</v>
      </c>
      <c r="AL24" s="58">
        <v>20</v>
      </c>
      <c r="AM24" s="58">
        <v>2</v>
      </c>
    </row>
    <row r="25" spans="1:39" s="22" customFormat="1" ht="120" customHeight="1">
      <c r="A25" s="58"/>
      <c r="B25" s="25" t="s">
        <v>74</v>
      </c>
      <c r="C25" s="26" t="s">
        <v>144</v>
      </c>
      <c r="D25" s="27" t="s">
        <v>145</v>
      </c>
      <c r="E25" s="28" t="s">
        <v>146</v>
      </c>
      <c r="F25" s="25"/>
      <c r="G25" s="25"/>
      <c r="H25" s="25"/>
      <c r="I25" s="29" t="s">
        <v>147</v>
      </c>
      <c r="J25" s="30" t="s">
        <v>81</v>
      </c>
      <c r="K25" s="23" t="s">
        <v>75</v>
      </c>
      <c r="L25" s="31"/>
      <c r="M25" s="292"/>
      <c r="N25" s="292"/>
      <c r="O25" s="45">
        <v>7000</v>
      </c>
      <c r="P25" s="295"/>
      <c r="Q25" s="21">
        <v>2032</v>
      </c>
      <c r="R25" s="21">
        <v>2540</v>
      </c>
      <c r="S25" s="32">
        <v>3250</v>
      </c>
      <c r="T25" s="32">
        <v>2300</v>
      </c>
      <c r="U25" s="32">
        <v>2550</v>
      </c>
      <c r="V25" s="49">
        <f t="shared" si="0"/>
        <v>19.061250000000001</v>
      </c>
      <c r="W25" s="26">
        <v>8479.89</v>
      </c>
      <c r="X25" s="26" t="s">
        <v>76</v>
      </c>
      <c r="Y25" s="33"/>
      <c r="Z25" s="26" t="s">
        <v>77</v>
      </c>
      <c r="AA25" s="26"/>
      <c r="AB25" s="26"/>
      <c r="AC25" s="26" t="s">
        <v>78</v>
      </c>
      <c r="AD25" s="34"/>
      <c r="AE25" s="34"/>
      <c r="AF25" s="34"/>
      <c r="AG25" s="59"/>
      <c r="AH25" s="60"/>
      <c r="AI25" s="61"/>
      <c r="AJ25" s="62"/>
      <c r="AL25" s="58"/>
      <c r="AM25" s="58"/>
    </row>
    <row r="26" spans="1:39" s="22" customFormat="1" ht="120" customHeight="1">
      <c r="A26" s="58"/>
      <c r="B26" s="25" t="s">
        <v>74</v>
      </c>
      <c r="C26" s="26" t="s">
        <v>148</v>
      </c>
      <c r="D26" s="27" t="s">
        <v>149</v>
      </c>
      <c r="E26" s="28" t="s">
        <v>150</v>
      </c>
      <c r="F26" s="25"/>
      <c r="G26" s="25"/>
      <c r="H26" s="25"/>
      <c r="I26" s="29" t="s">
        <v>151</v>
      </c>
      <c r="J26" s="31" t="s">
        <v>81</v>
      </c>
      <c r="K26" s="23" t="s">
        <v>75</v>
      </c>
      <c r="L26" s="31"/>
      <c r="M26" s="292"/>
      <c r="N26" s="292"/>
      <c r="O26" s="45">
        <v>107000</v>
      </c>
      <c r="P26" s="295"/>
      <c r="Q26" s="21">
        <v>1040</v>
      </c>
      <c r="R26" s="21">
        <v>1300</v>
      </c>
      <c r="S26" s="32">
        <v>3100</v>
      </c>
      <c r="T26" s="32">
        <v>1900</v>
      </c>
      <c r="U26" s="32">
        <v>2450</v>
      </c>
      <c r="V26" s="49">
        <f t="shared" si="0"/>
        <v>14.4305</v>
      </c>
      <c r="W26" s="26">
        <v>8479.89</v>
      </c>
      <c r="X26" s="26" t="s">
        <v>76</v>
      </c>
      <c r="Y26" s="33"/>
      <c r="Z26" s="26" t="s">
        <v>77</v>
      </c>
      <c r="AA26" s="34"/>
      <c r="AB26" s="26"/>
      <c r="AC26" s="26" t="s">
        <v>78</v>
      </c>
      <c r="AD26" s="34"/>
      <c r="AE26" s="34"/>
      <c r="AF26" s="34"/>
      <c r="AG26" s="59"/>
      <c r="AH26" s="61"/>
      <c r="AI26" s="61"/>
      <c r="AJ26" s="63"/>
      <c r="AL26" s="58"/>
      <c r="AM26" s="58"/>
    </row>
    <row r="27" spans="1:39" s="22" customFormat="1" ht="120" customHeight="1">
      <c r="A27" s="58">
        <v>22</v>
      </c>
      <c r="B27" s="25" t="s">
        <v>74</v>
      </c>
      <c r="C27" s="26"/>
      <c r="D27" s="27" t="s">
        <v>152</v>
      </c>
      <c r="E27" s="28" t="s">
        <v>153</v>
      </c>
      <c r="F27" s="25"/>
      <c r="G27" s="25"/>
      <c r="H27" s="25"/>
      <c r="I27" s="29" t="s">
        <v>89</v>
      </c>
      <c r="J27" s="30" t="s">
        <v>86</v>
      </c>
      <c r="K27" s="23" t="s">
        <v>75</v>
      </c>
      <c r="L27" s="31"/>
      <c r="M27" s="292"/>
      <c r="N27" s="292"/>
      <c r="O27" s="45">
        <v>6300</v>
      </c>
      <c r="P27" s="295"/>
      <c r="Q27" s="21">
        <v>800</v>
      </c>
      <c r="R27" s="21">
        <v>1000</v>
      </c>
      <c r="S27" s="32">
        <v>5300</v>
      </c>
      <c r="T27" s="32">
        <v>2000</v>
      </c>
      <c r="U27" s="32">
        <v>1750</v>
      </c>
      <c r="V27" s="49">
        <f t="shared" si="0"/>
        <v>18.55</v>
      </c>
      <c r="W27" s="26">
        <v>8479.89</v>
      </c>
      <c r="X27" s="26" t="s">
        <v>76</v>
      </c>
      <c r="Y27" s="33"/>
      <c r="Z27" s="26" t="s">
        <v>77</v>
      </c>
      <c r="AA27" s="26"/>
      <c r="AB27" s="26"/>
      <c r="AC27" s="26" t="s">
        <v>78</v>
      </c>
      <c r="AD27" s="34"/>
      <c r="AE27" s="34"/>
      <c r="AF27" s="34"/>
      <c r="AG27" s="59" t="s">
        <v>82</v>
      </c>
      <c r="AH27" s="60" t="s">
        <v>346</v>
      </c>
      <c r="AI27" s="61"/>
      <c r="AJ27" s="62" t="s">
        <v>347</v>
      </c>
      <c r="AL27" s="58">
        <v>22</v>
      </c>
      <c r="AM27" s="58">
        <v>2</v>
      </c>
    </row>
    <row r="28" spans="1:39" s="22" customFormat="1" ht="120" customHeight="1">
      <c r="A28" s="58"/>
      <c r="B28" s="25" t="s">
        <v>74</v>
      </c>
      <c r="C28" s="26"/>
      <c r="D28" s="27" t="s">
        <v>154</v>
      </c>
      <c r="E28" s="28" t="s">
        <v>155</v>
      </c>
      <c r="F28" s="25"/>
      <c r="G28" s="25"/>
      <c r="H28" s="25"/>
      <c r="I28" s="29" t="s">
        <v>89</v>
      </c>
      <c r="J28" s="30" t="s">
        <v>86</v>
      </c>
      <c r="K28" s="23" t="s">
        <v>75</v>
      </c>
      <c r="L28" s="31"/>
      <c r="M28" s="292"/>
      <c r="N28" s="292"/>
      <c r="O28" s="45">
        <v>3200</v>
      </c>
      <c r="P28" s="295"/>
      <c r="Q28" s="21">
        <v>336</v>
      </c>
      <c r="R28" s="21">
        <v>420</v>
      </c>
      <c r="S28" s="32">
        <v>3250</v>
      </c>
      <c r="T28" s="32">
        <v>1100</v>
      </c>
      <c r="U28" s="32">
        <v>1550</v>
      </c>
      <c r="V28" s="49">
        <f t="shared" si="0"/>
        <v>5.5412499999999998</v>
      </c>
      <c r="W28" s="26">
        <v>8479.89</v>
      </c>
      <c r="X28" s="26" t="s">
        <v>76</v>
      </c>
      <c r="Y28" s="33"/>
      <c r="Z28" s="26" t="s">
        <v>77</v>
      </c>
      <c r="AA28" s="26"/>
      <c r="AB28" s="26"/>
      <c r="AC28" s="26" t="s">
        <v>78</v>
      </c>
      <c r="AD28" s="34"/>
      <c r="AE28" s="34"/>
      <c r="AF28" s="34"/>
      <c r="AG28" s="59"/>
      <c r="AH28" s="60"/>
      <c r="AI28" s="61"/>
      <c r="AJ28" s="62"/>
      <c r="AL28" s="58"/>
      <c r="AM28" s="58"/>
    </row>
    <row r="29" spans="1:39" s="22" customFormat="1" ht="120" customHeight="1">
      <c r="A29" s="58"/>
      <c r="B29" s="25" t="s">
        <v>74</v>
      </c>
      <c r="C29" s="26"/>
      <c r="D29" s="27" t="s">
        <v>156</v>
      </c>
      <c r="E29" s="28" t="s">
        <v>157</v>
      </c>
      <c r="F29" s="25"/>
      <c r="G29" s="25"/>
      <c r="H29" s="25"/>
      <c r="I29" s="29" t="s">
        <v>158</v>
      </c>
      <c r="J29" s="31" t="s">
        <v>159</v>
      </c>
      <c r="K29" s="23" t="s">
        <v>75</v>
      </c>
      <c r="L29" s="31"/>
      <c r="M29" s="292"/>
      <c r="N29" s="292"/>
      <c r="O29" s="45">
        <v>28000</v>
      </c>
      <c r="P29" s="295"/>
      <c r="Q29" s="21">
        <v>576</v>
      </c>
      <c r="R29" s="21">
        <v>720</v>
      </c>
      <c r="S29" s="32">
        <v>3100</v>
      </c>
      <c r="T29" s="32">
        <v>1700</v>
      </c>
      <c r="U29" s="32">
        <v>2450</v>
      </c>
      <c r="V29" s="49">
        <f t="shared" si="0"/>
        <v>12.9115</v>
      </c>
      <c r="W29" s="26">
        <v>8479.89</v>
      </c>
      <c r="X29" s="26" t="s">
        <v>76</v>
      </c>
      <c r="Y29" s="33"/>
      <c r="Z29" s="26" t="s">
        <v>77</v>
      </c>
      <c r="AA29" s="34"/>
      <c r="AB29" s="26"/>
      <c r="AC29" s="26" t="s">
        <v>78</v>
      </c>
      <c r="AD29" s="34"/>
      <c r="AE29" s="34"/>
      <c r="AF29" s="34"/>
      <c r="AG29" s="59"/>
      <c r="AH29" s="61"/>
      <c r="AI29" s="61"/>
      <c r="AJ29" s="63"/>
      <c r="AL29" s="58"/>
      <c r="AM29" s="58"/>
    </row>
    <row r="30" spans="1:39" s="22" customFormat="1" ht="120" customHeight="1">
      <c r="A30" s="58">
        <v>24</v>
      </c>
      <c r="B30" s="25" t="s">
        <v>74</v>
      </c>
      <c r="C30" s="26"/>
      <c r="D30" s="27" t="s">
        <v>160</v>
      </c>
      <c r="E30" s="28" t="s">
        <v>161</v>
      </c>
      <c r="F30" s="25"/>
      <c r="G30" s="25"/>
      <c r="H30" s="25"/>
      <c r="I30" s="29" t="s">
        <v>89</v>
      </c>
      <c r="J30" s="30" t="s">
        <v>86</v>
      </c>
      <c r="K30" s="23" t="s">
        <v>75</v>
      </c>
      <c r="L30" s="31"/>
      <c r="M30" s="292"/>
      <c r="N30" s="292"/>
      <c r="O30" s="45">
        <v>6900</v>
      </c>
      <c r="P30" s="295"/>
      <c r="Q30" s="21">
        <v>672</v>
      </c>
      <c r="R30" s="21">
        <v>840</v>
      </c>
      <c r="S30" s="32">
        <v>4900</v>
      </c>
      <c r="T30" s="32">
        <v>2000</v>
      </c>
      <c r="U30" s="32">
        <v>1550</v>
      </c>
      <c r="V30" s="49">
        <f t="shared" si="0"/>
        <v>15.19</v>
      </c>
      <c r="W30" s="26">
        <v>8479.89</v>
      </c>
      <c r="X30" s="26" t="s">
        <v>76</v>
      </c>
      <c r="Y30" s="33"/>
      <c r="Z30" s="26" t="s">
        <v>77</v>
      </c>
      <c r="AA30" s="26"/>
      <c r="AB30" s="26"/>
      <c r="AC30" s="26" t="s">
        <v>78</v>
      </c>
      <c r="AD30" s="34"/>
      <c r="AE30" s="34"/>
      <c r="AF30" s="34"/>
      <c r="AG30" s="59" t="s">
        <v>82</v>
      </c>
      <c r="AH30" s="60" t="s">
        <v>348</v>
      </c>
      <c r="AI30" s="61"/>
      <c r="AJ30" s="62" t="s">
        <v>349</v>
      </c>
      <c r="AL30" s="58">
        <v>24</v>
      </c>
      <c r="AM30" s="58">
        <v>2</v>
      </c>
    </row>
    <row r="31" spans="1:39" s="22" customFormat="1" ht="120" customHeight="1">
      <c r="A31" s="58"/>
      <c r="B31" s="25" t="s">
        <v>74</v>
      </c>
      <c r="C31" s="26"/>
      <c r="D31" s="27" t="s">
        <v>162</v>
      </c>
      <c r="E31" s="28" t="s">
        <v>163</v>
      </c>
      <c r="F31" s="25"/>
      <c r="G31" s="25"/>
      <c r="H31" s="25"/>
      <c r="I31" s="29" t="s">
        <v>164</v>
      </c>
      <c r="J31" s="30" t="s">
        <v>86</v>
      </c>
      <c r="K31" s="23" t="s">
        <v>85</v>
      </c>
      <c r="L31" s="31"/>
      <c r="M31" s="292"/>
      <c r="N31" s="292"/>
      <c r="O31" s="45">
        <v>14600</v>
      </c>
      <c r="P31" s="295"/>
      <c r="Q31" s="21">
        <v>2336</v>
      </c>
      <c r="R31" s="21">
        <v>2920</v>
      </c>
      <c r="S31" s="32">
        <v>2300</v>
      </c>
      <c r="T31" s="32">
        <v>1500</v>
      </c>
      <c r="U31" s="32">
        <v>1400</v>
      </c>
      <c r="V31" s="49">
        <f t="shared" si="0"/>
        <v>4.83</v>
      </c>
      <c r="W31" s="26">
        <v>8479.89</v>
      </c>
      <c r="X31" s="26" t="s">
        <v>76</v>
      </c>
      <c r="Y31" s="33"/>
      <c r="Z31" s="26" t="s">
        <v>77</v>
      </c>
      <c r="AA31" s="26"/>
      <c r="AB31" s="26"/>
      <c r="AC31" s="26" t="s">
        <v>78</v>
      </c>
      <c r="AD31" s="34"/>
      <c r="AE31" s="34"/>
      <c r="AF31" s="34"/>
      <c r="AG31" s="59"/>
      <c r="AH31" s="60"/>
      <c r="AI31" s="61"/>
      <c r="AJ31" s="62"/>
      <c r="AL31" s="58"/>
      <c r="AM31" s="58"/>
    </row>
    <row r="32" spans="1:39" s="22" customFormat="1" ht="120" customHeight="1">
      <c r="A32" s="58"/>
      <c r="B32" s="25" t="s">
        <v>74</v>
      </c>
      <c r="C32" s="26"/>
      <c r="D32" s="27" t="s">
        <v>165</v>
      </c>
      <c r="E32" s="28" t="s">
        <v>166</v>
      </c>
      <c r="F32" s="25"/>
      <c r="G32" s="25"/>
      <c r="H32" s="25"/>
      <c r="I32" s="29" t="s">
        <v>167</v>
      </c>
      <c r="J32" s="31" t="s">
        <v>101</v>
      </c>
      <c r="K32" s="23" t="s">
        <v>85</v>
      </c>
      <c r="L32" s="31"/>
      <c r="M32" s="292"/>
      <c r="N32" s="292"/>
      <c r="O32" s="45">
        <v>4800</v>
      </c>
      <c r="P32" s="295"/>
      <c r="Q32" s="21">
        <v>720</v>
      </c>
      <c r="R32" s="21">
        <v>900</v>
      </c>
      <c r="S32" s="32">
        <v>3300</v>
      </c>
      <c r="T32" s="32">
        <v>2300</v>
      </c>
      <c r="U32" s="32">
        <v>2350</v>
      </c>
      <c r="V32" s="49">
        <f t="shared" si="0"/>
        <v>17.836500000000001</v>
      </c>
      <c r="W32" s="26">
        <v>8479.89</v>
      </c>
      <c r="X32" s="26" t="s">
        <v>76</v>
      </c>
      <c r="Y32" s="33"/>
      <c r="Z32" s="26" t="s">
        <v>77</v>
      </c>
      <c r="AA32" s="26"/>
      <c r="AB32" s="26"/>
      <c r="AC32" s="26" t="s">
        <v>78</v>
      </c>
      <c r="AD32" s="34"/>
      <c r="AE32" s="34"/>
      <c r="AF32" s="34"/>
      <c r="AG32" s="59"/>
      <c r="AH32" s="61"/>
      <c r="AI32" s="61"/>
      <c r="AJ32" s="63"/>
      <c r="AL32" s="58"/>
      <c r="AM32" s="58"/>
    </row>
    <row r="33" spans="1:39" s="22" customFormat="1" ht="120" customHeight="1">
      <c r="A33" s="58">
        <v>25</v>
      </c>
      <c r="B33" s="25" t="s">
        <v>74</v>
      </c>
      <c r="C33" s="26"/>
      <c r="D33" s="27" t="s">
        <v>168</v>
      </c>
      <c r="E33" s="28" t="s">
        <v>169</v>
      </c>
      <c r="F33" s="25"/>
      <c r="G33" s="25"/>
      <c r="H33" s="25"/>
      <c r="I33" s="29" t="s">
        <v>89</v>
      </c>
      <c r="J33" s="30" t="s">
        <v>86</v>
      </c>
      <c r="K33" s="23" t="s">
        <v>75</v>
      </c>
      <c r="L33" s="31"/>
      <c r="M33" s="292"/>
      <c r="N33" s="292"/>
      <c r="O33" s="45">
        <v>6800</v>
      </c>
      <c r="P33" s="295"/>
      <c r="Q33" s="21">
        <v>768</v>
      </c>
      <c r="R33" s="21">
        <v>960</v>
      </c>
      <c r="S33" s="32">
        <v>4700</v>
      </c>
      <c r="T33" s="32">
        <v>2000</v>
      </c>
      <c r="U33" s="32">
        <v>1550</v>
      </c>
      <c r="V33" s="49">
        <f t="shared" si="0"/>
        <v>14.57</v>
      </c>
      <c r="W33" s="26">
        <v>8479.89</v>
      </c>
      <c r="X33" s="26" t="s">
        <v>76</v>
      </c>
      <c r="Y33" s="33"/>
      <c r="Z33" s="26" t="s">
        <v>77</v>
      </c>
      <c r="AA33" s="26"/>
      <c r="AB33" s="26"/>
      <c r="AC33" s="26" t="s">
        <v>78</v>
      </c>
      <c r="AD33" s="34"/>
      <c r="AE33" s="34"/>
      <c r="AF33" s="34"/>
      <c r="AG33" s="59" t="s">
        <v>82</v>
      </c>
      <c r="AH33" s="60" t="s">
        <v>350</v>
      </c>
      <c r="AI33" s="61"/>
      <c r="AJ33" s="62" t="s">
        <v>351</v>
      </c>
      <c r="AL33" s="58">
        <v>25</v>
      </c>
      <c r="AM33" s="58">
        <v>2</v>
      </c>
    </row>
    <row r="34" spans="1:39" s="22" customFormat="1" ht="120" customHeight="1">
      <c r="A34" s="58"/>
      <c r="B34" s="25" t="s">
        <v>74</v>
      </c>
      <c r="C34" s="26"/>
      <c r="D34" s="27" t="s">
        <v>170</v>
      </c>
      <c r="E34" s="28" t="s">
        <v>171</v>
      </c>
      <c r="F34" s="25"/>
      <c r="G34" s="25"/>
      <c r="H34" s="25"/>
      <c r="I34" s="29" t="s">
        <v>141</v>
      </c>
      <c r="J34" s="30" t="s">
        <v>101</v>
      </c>
      <c r="K34" s="23" t="s">
        <v>85</v>
      </c>
      <c r="L34" s="31"/>
      <c r="M34" s="292"/>
      <c r="N34" s="292"/>
      <c r="O34" s="45">
        <v>3500</v>
      </c>
      <c r="P34" s="295"/>
      <c r="Q34" s="21">
        <v>736</v>
      </c>
      <c r="R34" s="21">
        <v>920</v>
      </c>
      <c r="S34" s="32">
        <v>3100</v>
      </c>
      <c r="T34" s="32">
        <v>1700</v>
      </c>
      <c r="U34" s="32">
        <v>2450</v>
      </c>
      <c r="V34" s="49">
        <f t="shared" si="0"/>
        <v>12.9115</v>
      </c>
      <c r="W34" s="26">
        <v>8479.89</v>
      </c>
      <c r="X34" s="26" t="s">
        <v>76</v>
      </c>
      <c r="Y34" s="33"/>
      <c r="Z34" s="26" t="s">
        <v>77</v>
      </c>
      <c r="AA34" s="26"/>
      <c r="AB34" s="26"/>
      <c r="AC34" s="26" t="s">
        <v>78</v>
      </c>
      <c r="AD34" s="34"/>
      <c r="AE34" s="34"/>
      <c r="AF34" s="34"/>
      <c r="AG34" s="59"/>
      <c r="AH34" s="60"/>
      <c r="AI34" s="61"/>
      <c r="AJ34" s="62"/>
      <c r="AL34" s="58"/>
      <c r="AM34" s="58"/>
    </row>
    <row r="35" spans="1:39" s="22" customFormat="1" ht="120" customHeight="1">
      <c r="A35" s="58"/>
      <c r="B35" s="25" t="s">
        <v>74</v>
      </c>
      <c r="C35" s="26"/>
      <c r="D35" s="27" t="s">
        <v>172</v>
      </c>
      <c r="E35" s="28" t="s">
        <v>173</v>
      </c>
      <c r="F35" s="25"/>
      <c r="G35" s="25"/>
      <c r="H35" s="25"/>
      <c r="I35" s="29" t="s">
        <v>89</v>
      </c>
      <c r="J35" s="31" t="s">
        <v>86</v>
      </c>
      <c r="K35" s="23" t="s">
        <v>75</v>
      </c>
      <c r="L35" s="31"/>
      <c r="M35" s="292"/>
      <c r="N35" s="292"/>
      <c r="O35" s="45">
        <v>4800</v>
      </c>
      <c r="P35" s="295"/>
      <c r="Q35" s="21">
        <v>672</v>
      </c>
      <c r="R35" s="21">
        <v>840</v>
      </c>
      <c r="S35" s="32">
        <v>3800</v>
      </c>
      <c r="T35" s="32">
        <v>2000</v>
      </c>
      <c r="U35" s="32">
        <v>1550</v>
      </c>
      <c r="V35" s="49">
        <f t="shared" si="0"/>
        <v>11.78</v>
      </c>
      <c r="W35" s="26">
        <v>8479.89</v>
      </c>
      <c r="X35" s="26" t="s">
        <v>76</v>
      </c>
      <c r="Y35" s="33"/>
      <c r="Z35" s="26" t="s">
        <v>77</v>
      </c>
      <c r="AA35" s="26"/>
      <c r="AB35" s="26"/>
      <c r="AC35" s="26" t="s">
        <v>78</v>
      </c>
      <c r="AD35" s="34"/>
      <c r="AE35" s="34"/>
      <c r="AF35" s="34"/>
      <c r="AG35" s="59"/>
      <c r="AH35" s="61"/>
      <c r="AI35" s="61"/>
      <c r="AJ35" s="63"/>
      <c r="AL35" s="58"/>
      <c r="AM35" s="58"/>
    </row>
    <row r="36" spans="1:39" s="22" customFormat="1" ht="120" customHeight="1">
      <c r="A36" s="58">
        <v>27</v>
      </c>
      <c r="B36" s="25" t="s">
        <v>74</v>
      </c>
      <c r="C36" s="26" t="s">
        <v>174</v>
      </c>
      <c r="D36" s="27" t="s">
        <v>175</v>
      </c>
      <c r="E36" s="28" t="s">
        <v>176</v>
      </c>
      <c r="F36" s="25"/>
      <c r="G36" s="25"/>
      <c r="H36" s="25"/>
      <c r="I36" s="29" t="s">
        <v>177</v>
      </c>
      <c r="J36" s="30" t="s">
        <v>81</v>
      </c>
      <c r="K36" s="23" t="s">
        <v>75</v>
      </c>
      <c r="L36" s="31"/>
      <c r="M36" s="292"/>
      <c r="N36" s="292"/>
      <c r="O36" s="45">
        <v>115000</v>
      </c>
      <c r="P36" s="295"/>
      <c r="Q36" s="21">
        <v>2912</v>
      </c>
      <c r="R36" s="21">
        <v>3640</v>
      </c>
      <c r="S36" s="32">
        <v>4300</v>
      </c>
      <c r="T36" s="32">
        <v>2200</v>
      </c>
      <c r="U36" s="32">
        <v>2500</v>
      </c>
      <c r="V36" s="49">
        <f t="shared" ref="V36:V67" si="1">(S36*T36*U36)/1000000000</f>
        <v>23.65</v>
      </c>
      <c r="W36" s="26">
        <v>8479.89</v>
      </c>
      <c r="X36" s="26" t="s">
        <v>76</v>
      </c>
      <c r="Y36" s="33"/>
      <c r="Z36" s="26" t="s">
        <v>77</v>
      </c>
      <c r="AA36" s="26"/>
      <c r="AB36" s="26"/>
      <c r="AC36" s="26" t="s">
        <v>78</v>
      </c>
      <c r="AD36" s="34"/>
      <c r="AE36" s="34"/>
      <c r="AF36" s="34"/>
      <c r="AG36" s="59" t="s">
        <v>82</v>
      </c>
      <c r="AH36" s="60" t="s">
        <v>352</v>
      </c>
      <c r="AI36" s="61"/>
      <c r="AJ36" s="62" t="s">
        <v>353</v>
      </c>
      <c r="AL36" s="58">
        <v>27</v>
      </c>
      <c r="AM36" s="58">
        <v>2</v>
      </c>
    </row>
    <row r="37" spans="1:39" s="22" customFormat="1" ht="120" customHeight="1">
      <c r="A37" s="58"/>
      <c r="B37" s="25" t="s">
        <v>74</v>
      </c>
      <c r="C37" s="26"/>
      <c r="D37" s="27" t="s">
        <v>178</v>
      </c>
      <c r="E37" s="28" t="s">
        <v>179</v>
      </c>
      <c r="F37" s="25"/>
      <c r="G37" s="25"/>
      <c r="H37" s="25"/>
      <c r="I37" s="29" t="s">
        <v>180</v>
      </c>
      <c r="J37" s="30" t="s">
        <v>181</v>
      </c>
      <c r="K37" s="23" t="s">
        <v>75</v>
      </c>
      <c r="L37" s="31"/>
      <c r="M37" s="292"/>
      <c r="N37" s="292"/>
      <c r="O37" s="45">
        <v>2500</v>
      </c>
      <c r="P37" s="295"/>
      <c r="Q37" s="21">
        <v>944</v>
      </c>
      <c r="R37" s="21">
        <v>1180</v>
      </c>
      <c r="S37" s="32">
        <v>3900</v>
      </c>
      <c r="T37" s="32">
        <v>2300</v>
      </c>
      <c r="U37" s="32">
        <v>1350</v>
      </c>
      <c r="V37" s="49">
        <f t="shared" si="1"/>
        <v>12.109500000000001</v>
      </c>
      <c r="W37" s="26">
        <v>8479.89</v>
      </c>
      <c r="X37" s="26" t="s">
        <v>76</v>
      </c>
      <c r="Y37" s="33"/>
      <c r="Z37" s="26" t="s">
        <v>77</v>
      </c>
      <c r="AA37" s="26"/>
      <c r="AB37" s="26"/>
      <c r="AC37" s="26" t="s">
        <v>78</v>
      </c>
      <c r="AD37" s="34"/>
      <c r="AE37" s="34"/>
      <c r="AF37" s="34"/>
      <c r="AG37" s="59"/>
      <c r="AH37" s="60"/>
      <c r="AI37" s="61"/>
      <c r="AJ37" s="62"/>
      <c r="AL37" s="58"/>
      <c r="AM37" s="58"/>
    </row>
    <row r="38" spans="1:39" s="22" customFormat="1" ht="120" customHeight="1">
      <c r="A38" s="58"/>
      <c r="B38" s="25" t="s">
        <v>74</v>
      </c>
      <c r="C38" s="26"/>
      <c r="D38" s="27" t="s">
        <v>182</v>
      </c>
      <c r="E38" s="28" t="s">
        <v>183</v>
      </c>
      <c r="F38" s="25"/>
      <c r="G38" s="25"/>
      <c r="H38" s="25"/>
      <c r="I38" s="29" t="s">
        <v>89</v>
      </c>
      <c r="J38" s="31" t="s">
        <v>86</v>
      </c>
      <c r="K38" s="23" t="s">
        <v>75</v>
      </c>
      <c r="L38" s="31"/>
      <c r="M38" s="292"/>
      <c r="N38" s="292"/>
      <c r="O38" s="45">
        <v>6000</v>
      </c>
      <c r="P38" s="295"/>
      <c r="Q38" s="21">
        <v>576</v>
      </c>
      <c r="R38" s="21">
        <v>720</v>
      </c>
      <c r="S38" s="32">
        <v>3400</v>
      </c>
      <c r="T38" s="32">
        <v>2000</v>
      </c>
      <c r="U38" s="32">
        <v>1550</v>
      </c>
      <c r="V38" s="49">
        <f t="shared" si="1"/>
        <v>10.54</v>
      </c>
      <c r="W38" s="26">
        <v>8479.89</v>
      </c>
      <c r="X38" s="26" t="s">
        <v>76</v>
      </c>
      <c r="Y38" s="33"/>
      <c r="Z38" s="26" t="s">
        <v>77</v>
      </c>
      <c r="AA38" s="26"/>
      <c r="AB38" s="26"/>
      <c r="AC38" s="26" t="s">
        <v>78</v>
      </c>
      <c r="AD38" s="34"/>
      <c r="AE38" s="34"/>
      <c r="AF38" s="34"/>
      <c r="AG38" s="59"/>
      <c r="AH38" s="61"/>
      <c r="AI38" s="61"/>
      <c r="AJ38" s="63"/>
      <c r="AL38" s="58"/>
      <c r="AM38" s="58"/>
    </row>
    <row r="39" spans="1:39" s="22" customFormat="1" ht="120" customHeight="1">
      <c r="A39" s="58">
        <v>29</v>
      </c>
      <c r="B39" s="25" t="s">
        <v>74</v>
      </c>
      <c r="C39" s="26"/>
      <c r="D39" s="27" t="s">
        <v>184</v>
      </c>
      <c r="E39" s="28" t="s">
        <v>185</v>
      </c>
      <c r="F39" s="25"/>
      <c r="G39" s="25"/>
      <c r="H39" s="25"/>
      <c r="I39" s="29" t="s">
        <v>141</v>
      </c>
      <c r="J39" s="30" t="s">
        <v>101</v>
      </c>
      <c r="K39" s="23" t="s">
        <v>85</v>
      </c>
      <c r="L39" s="31"/>
      <c r="M39" s="292"/>
      <c r="N39" s="292"/>
      <c r="O39" s="45">
        <v>3500</v>
      </c>
      <c r="P39" s="295"/>
      <c r="Q39" s="21">
        <v>1264</v>
      </c>
      <c r="R39" s="21">
        <v>1580</v>
      </c>
      <c r="S39" s="32">
        <v>4200</v>
      </c>
      <c r="T39" s="32">
        <v>2000</v>
      </c>
      <c r="U39" s="32">
        <v>2350</v>
      </c>
      <c r="V39" s="49">
        <f t="shared" si="1"/>
        <v>19.739999999999998</v>
      </c>
      <c r="W39" s="26">
        <v>8479.89</v>
      </c>
      <c r="X39" s="26" t="s">
        <v>76</v>
      </c>
      <c r="Y39" s="33"/>
      <c r="Z39" s="26" t="s">
        <v>77</v>
      </c>
      <c r="AA39" s="26"/>
      <c r="AB39" s="26"/>
      <c r="AC39" s="26" t="s">
        <v>78</v>
      </c>
      <c r="AD39" s="34"/>
      <c r="AE39" s="34"/>
      <c r="AF39" s="34"/>
      <c r="AG39" s="59" t="s">
        <v>82</v>
      </c>
      <c r="AH39" s="60" t="s">
        <v>354</v>
      </c>
      <c r="AI39" s="61"/>
      <c r="AJ39" s="62" t="s">
        <v>355</v>
      </c>
      <c r="AL39" s="58">
        <v>29</v>
      </c>
      <c r="AM39" s="58">
        <v>2</v>
      </c>
    </row>
    <row r="40" spans="1:39" s="22" customFormat="1" ht="120" customHeight="1">
      <c r="A40" s="58"/>
      <c r="B40" s="25" t="s">
        <v>74</v>
      </c>
      <c r="C40" s="26"/>
      <c r="D40" s="27" t="s">
        <v>186</v>
      </c>
      <c r="E40" s="28" t="s">
        <v>187</v>
      </c>
      <c r="F40" s="25"/>
      <c r="G40" s="25"/>
      <c r="H40" s="25"/>
      <c r="I40" s="29" t="s">
        <v>83</v>
      </c>
      <c r="J40" s="30" t="s">
        <v>84</v>
      </c>
      <c r="K40" s="23" t="s">
        <v>85</v>
      </c>
      <c r="L40" s="31"/>
      <c r="M40" s="292"/>
      <c r="N40" s="292"/>
      <c r="O40" s="45">
        <v>9500</v>
      </c>
      <c r="P40" s="295"/>
      <c r="Q40" s="21">
        <v>832</v>
      </c>
      <c r="R40" s="21">
        <v>1040</v>
      </c>
      <c r="S40" s="32">
        <v>3900</v>
      </c>
      <c r="T40" s="32">
        <v>2300</v>
      </c>
      <c r="U40" s="32">
        <v>2350</v>
      </c>
      <c r="V40" s="49">
        <f t="shared" si="1"/>
        <v>21.079499999999999</v>
      </c>
      <c r="W40" s="26">
        <v>8479.89</v>
      </c>
      <c r="X40" s="26" t="s">
        <v>76</v>
      </c>
      <c r="Y40" s="33"/>
      <c r="Z40" s="26" t="s">
        <v>77</v>
      </c>
      <c r="AA40" s="26"/>
      <c r="AB40" s="26"/>
      <c r="AC40" s="26" t="s">
        <v>78</v>
      </c>
      <c r="AD40" s="34"/>
      <c r="AE40" s="34"/>
      <c r="AF40" s="34"/>
      <c r="AG40" s="59"/>
      <c r="AH40" s="60"/>
      <c r="AI40" s="61"/>
      <c r="AJ40" s="62"/>
      <c r="AL40" s="58"/>
      <c r="AM40" s="58"/>
    </row>
    <row r="41" spans="1:39" s="22" customFormat="1" ht="120" customHeight="1">
      <c r="A41" s="58"/>
      <c r="B41" s="25" t="s">
        <v>74</v>
      </c>
      <c r="C41" s="26"/>
      <c r="D41" s="27" t="s">
        <v>188</v>
      </c>
      <c r="E41" s="28" t="s">
        <v>189</v>
      </c>
      <c r="F41" s="25"/>
      <c r="G41" s="25"/>
      <c r="H41" s="25"/>
      <c r="I41" s="29" t="s">
        <v>190</v>
      </c>
      <c r="J41" s="31" t="s">
        <v>101</v>
      </c>
      <c r="K41" s="23" t="s">
        <v>85</v>
      </c>
      <c r="L41" s="31"/>
      <c r="M41" s="292"/>
      <c r="N41" s="292"/>
      <c r="O41" s="45">
        <v>6800</v>
      </c>
      <c r="P41" s="295"/>
      <c r="Q41" s="21">
        <v>736</v>
      </c>
      <c r="R41" s="21">
        <v>920</v>
      </c>
      <c r="S41" s="32">
        <v>3500</v>
      </c>
      <c r="T41" s="32">
        <v>1700</v>
      </c>
      <c r="U41" s="32">
        <v>1950</v>
      </c>
      <c r="V41" s="49">
        <f t="shared" si="1"/>
        <v>11.602499999999999</v>
      </c>
      <c r="W41" s="26">
        <v>8479.89</v>
      </c>
      <c r="X41" s="26" t="s">
        <v>76</v>
      </c>
      <c r="Y41" s="33"/>
      <c r="Z41" s="26" t="s">
        <v>77</v>
      </c>
      <c r="AA41" s="26"/>
      <c r="AB41" s="26"/>
      <c r="AC41" s="26" t="s">
        <v>78</v>
      </c>
      <c r="AD41" s="34"/>
      <c r="AE41" s="34"/>
      <c r="AF41" s="34"/>
      <c r="AG41" s="59"/>
      <c r="AH41" s="61"/>
      <c r="AI41" s="61"/>
      <c r="AJ41" s="63"/>
      <c r="AL41" s="58"/>
      <c r="AM41" s="58"/>
    </row>
    <row r="42" spans="1:39" s="22" customFormat="1" ht="120" customHeight="1">
      <c r="A42" s="58">
        <v>30</v>
      </c>
      <c r="B42" s="25" t="s">
        <v>74</v>
      </c>
      <c r="C42" s="26"/>
      <c r="D42" s="27" t="s">
        <v>191</v>
      </c>
      <c r="E42" s="28" t="s">
        <v>192</v>
      </c>
      <c r="F42" s="25"/>
      <c r="G42" s="25"/>
      <c r="H42" s="25"/>
      <c r="I42" s="29" t="s">
        <v>141</v>
      </c>
      <c r="J42" s="30" t="s">
        <v>101</v>
      </c>
      <c r="K42" s="23" t="s">
        <v>85</v>
      </c>
      <c r="L42" s="31"/>
      <c r="M42" s="292"/>
      <c r="N42" s="292"/>
      <c r="O42" s="45">
        <v>3500</v>
      </c>
      <c r="P42" s="295"/>
      <c r="Q42" s="21">
        <v>1264</v>
      </c>
      <c r="R42" s="21">
        <v>1580</v>
      </c>
      <c r="S42" s="32">
        <v>4200</v>
      </c>
      <c r="T42" s="32">
        <v>2000</v>
      </c>
      <c r="U42" s="32">
        <v>2350</v>
      </c>
      <c r="V42" s="49">
        <f t="shared" si="1"/>
        <v>19.739999999999998</v>
      </c>
      <c r="W42" s="26">
        <v>8479.89</v>
      </c>
      <c r="X42" s="26" t="s">
        <v>76</v>
      </c>
      <c r="Y42" s="33"/>
      <c r="Z42" s="26" t="s">
        <v>77</v>
      </c>
      <c r="AA42" s="26"/>
      <c r="AB42" s="26"/>
      <c r="AC42" s="26" t="s">
        <v>78</v>
      </c>
      <c r="AD42" s="34"/>
      <c r="AE42" s="34"/>
      <c r="AF42" s="34"/>
      <c r="AG42" s="59" t="s">
        <v>82</v>
      </c>
      <c r="AH42" s="60" t="s">
        <v>356</v>
      </c>
      <c r="AI42" s="61"/>
      <c r="AJ42" s="62" t="s">
        <v>357</v>
      </c>
      <c r="AL42" s="58">
        <v>30</v>
      </c>
      <c r="AM42" s="58">
        <v>2</v>
      </c>
    </row>
    <row r="43" spans="1:39" s="22" customFormat="1" ht="120" customHeight="1">
      <c r="A43" s="58"/>
      <c r="B43" s="25" t="s">
        <v>74</v>
      </c>
      <c r="C43" s="26" t="s">
        <v>193</v>
      </c>
      <c r="D43" s="27" t="s">
        <v>194</v>
      </c>
      <c r="E43" s="28" t="s">
        <v>195</v>
      </c>
      <c r="F43" s="25"/>
      <c r="G43" s="25"/>
      <c r="H43" s="25"/>
      <c r="I43" s="29" t="s">
        <v>196</v>
      </c>
      <c r="J43" s="30" t="s">
        <v>81</v>
      </c>
      <c r="K43" s="23" t="s">
        <v>75</v>
      </c>
      <c r="L43" s="31"/>
      <c r="M43" s="292"/>
      <c r="N43" s="292"/>
      <c r="O43" s="45">
        <v>75000</v>
      </c>
      <c r="P43" s="295"/>
      <c r="Q43" s="21">
        <v>1760</v>
      </c>
      <c r="R43" s="21">
        <v>2200</v>
      </c>
      <c r="S43" s="32">
        <v>3400</v>
      </c>
      <c r="T43" s="32">
        <v>2250</v>
      </c>
      <c r="U43" s="32">
        <v>2500</v>
      </c>
      <c r="V43" s="49">
        <f t="shared" si="1"/>
        <v>19.125</v>
      </c>
      <c r="W43" s="26">
        <v>8479.89</v>
      </c>
      <c r="X43" s="26" t="s">
        <v>76</v>
      </c>
      <c r="Y43" s="33"/>
      <c r="Z43" s="26" t="s">
        <v>77</v>
      </c>
      <c r="AA43" s="26"/>
      <c r="AB43" s="26"/>
      <c r="AC43" s="26" t="s">
        <v>78</v>
      </c>
      <c r="AD43" s="34"/>
      <c r="AE43" s="34"/>
      <c r="AF43" s="34"/>
      <c r="AG43" s="59"/>
      <c r="AH43" s="60"/>
      <c r="AI43" s="61"/>
      <c r="AJ43" s="62"/>
      <c r="AL43" s="58"/>
      <c r="AM43" s="58"/>
    </row>
    <row r="44" spans="1:39" s="22" customFormat="1" ht="120" customHeight="1">
      <c r="A44" s="58"/>
      <c r="B44" s="25" t="s">
        <v>74</v>
      </c>
      <c r="C44" s="26"/>
      <c r="D44" s="27" t="s">
        <v>197</v>
      </c>
      <c r="E44" s="28" t="s">
        <v>198</v>
      </c>
      <c r="F44" s="25"/>
      <c r="G44" s="25"/>
      <c r="H44" s="25"/>
      <c r="I44" s="29" t="s">
        <v>140</v>
      </c>
      <c r="J44" s="30" t="s">
        <v>93</v>
      </c>
      <c r="K44" s="23" t="s">
        <v>75</v>
      </c>
      <c r="L44" s="31"/>
      <c r="M44" s="292"/>
      <c r="N44" s="292"/>
      <c r="O44" s="45">
        <v>7000</v>
      </c>
      <c r="P44" s="295"/>
      <c r="Q44" s="21">
        <v>752</v>
      </c>
      <c r="R44" s="21">
        <v>940</v>
      </c>
      <c r="S44" s="32">
        <v>1900</v>
      </c>
      <c r="T44" s="32">
        <v>2000</v>
      </c>
      <c r="U44" s="32">
        <v>2000</v>
      </c>
      <c r="V44" s="49">
        <f t="shared" si="1"/>
        <v>7.6</v>
      </c>
      <c r="W44" s="26">
        <v>8479.89</v>
      </c>
      <c r="X44" s="26" t="s">
        <v>76</v>
      </c>
      <c r="Y44" s="33"/>
      <c r="Z44" s="26" t="s">
        <v>77</v>
      </c>
      <c r="AA44" s="26"/>
      <c r="AB44" s="26"/>
      <c r="AC44" s="26" t="s">
        <v>78</v>
      </c>
      <c r="AD44" s="34"/>
      <c r="AE44" s="34"/>
      <c r="AF44" s="34"/>
      <c r="AG44" s="59"/>
      <c r="AH44" s="60"/>
      <c r="AI44" s="61"/>
      <c r="AJ44" s="62"/>
      <c r="AL44" s="58"/>
      <c r="AM44" s="58"/>
    </row>
    <row r="45" spans="1:39" s="22" customFormat="1" ht="120" customHeight="1">
      <c r="A45" s="58"/>
      <c r="B45" s="25" t="s">
        <v>74</v>
      </c>
      <c r="C45" s="26" t="s">
        <v>199</v>
      </c>
      <c r="D45" s="27" t="s">
        <v>200</v>
      </c>
      <c r="E45" s="28" t="s">
        <v>201</v>
      </c>
      <c r="F45" s="25"/>
      <c r="G45" s="25"/>
      <c r="H45" s="25"/>
      <c r="I45" s="29" t="s">
        <v>202</v>
      </c>
      <c r="J45" s="31" t="s">
        <v>203</v>
      </c>
      <c r="K45" s="23" t="s">
        <v>75</v>
      </c>
      <c r="L45" s="31"/>
      <c r="M45" s="292"/>
      <c r="N45" s="292"/>
      <c r="O45" s="45">
        <v>8000</v>
      </c>
      <c r="P45" s="295"/>
      <c r="Q45" s="21">
        <v>528</v>
      </c>
      <c r="R45" s="21">
        <v>660</v>
      </c>
      <c r="S45" s="32">
        <v>1850</v>
      </c>
      <c r="T45" s="32">
        <v>2000</v>
      </c>
      <c r="U45" s="32">
        <v>1650</v>
      </c>
      <c r="V45" s="49">
        <f t="shared" si="1"/>
        <v>6.1050000000000004</v>
      </c>
      <c r="W45" s="26">
        <v>8479.89</v>
      </c>
      <c r="X45" s="26" t="s">
        <v>76</v>
      </c>
      <c r="Y45" s="33"/>
      <c r="Z45" s="26" t="s">
        <v>77</v>
      </c>
      <c r="AA45" s="26"/>
      <c r="AB45" s="26"/>
      <c r="AC45" s="26" t="s">
        <v>78</v>
      </c>
      <c r="AD45" s="34"/>
      <c r="AE45" s="34"/>
      <c r="AF45" s="34"/>
      <c r="AG45" s="59"/>
      <c r="AH45" s="61"/>
      <c r="AI45" s="61"/>
      <c r="AJ45" s="63"/>
      <c r="AL45" s="58"/>
      <c r="AM45" s="58"/>
    </row>
    <row r="46" spans="1:39" s="22" customFormat="1" ht="120" customHeight="1">
      <c r="A46" s="58">
        <v>32</v>
      </c>
      <c r="B46" s="25" t="s">
        <v>74</v>
      </c>
      <c r="C46" s="26"/>
      <c r="D46" s="27" t="s">
        <v>204</v>
      </c>
      <c r="E46" s="28" t="s">
        <v>205</v>
      </c>
      <c r="F46" s="25"/>
      <c r="G46" s="25"/>
      <c r="H46" s="25"/>
      <c r="I46" s="29" t="s">
        <v>206</v>
      </c>
      <c r="J46" s="30" t="s">
        <v>101</v>
      </c>
      <c r="K46" s="23" t="s">
        <v>85</v>
      </c>
      <c r="L46" s="31"/>
      <c r="M46" s="292"/>
      <c r="N46" s="292"/>
      <c r="O46" s="45">
        <v>3500</v>
      </c>
      <c r="P46" s="295"/>
      <c r="Q46" s="21">
        <v>1264</v>
      </c>
      <c r="R46" s="21">
        <v>1580</v>
      </c>
      <c r="S46" s="32">
        <v>4200</v>
      </c>
      <c r="T46" s="32">
        <v>2000</v>
      </c>
      <c r="U46" s="32">
        <v>2350</v>
      </c>
      <c r="V46" s="49">
        <f t="shared" si="1"/>
        <v>19.739999999999998</v>
      </c>
      <c r="W46" s="26">
        <v>8479.89</v>
      </c>
      <c r="X46" s="26" t="s">
        <v>76</v>
      </c>
      <c r="Y46" s="33"/>
      <c r="Z46" s="26" t="s">
        <v>77</v>
      </c>
      <c r="AA46" s="26"/>
      <c r="AB46" s="26"/>
      <c r="AC46" s="26" t="s">
        <v>78</v>
      </c>
      <c r="AD46" s="34"/>
      <c r="AE46" s="34"/>
      <c r="AF46" s="34"/>
      <c r="AG46" s="59" t="s">
        <v>82</v>
      </c>
      <c r="AH46" s="60" t="s">
        <v>358</v>
      </c>
      <c r="AI46" s="61"/>
      <c r="AJ46" s="62" t="s">
        <v>359</v>
      </c>
      <c r="AL46" s="58">
        <v>32</v>
      </c>
      <c r="AM46" s="58">
        <v>2</v>
      </c>
    </row>
    <row r="47" spans="1:39" s="22" customFormat="1" ht="120" customHeight="1">
      <c r="A47" s="58"/>
      <c r="B47" s="25" t="s">
        <v>74</v>
      </c>
      <c r="C47" s="26"/>
      <c r="D47" s="27" t="s">
        <v>207</v>
      </c>
      <c r="E47" s="28" t="s">
        <v>208</v>
      </c>
      <c r="F47" s="25"/>
      <c r="G47" s="25"/>
      <c r="H47" s="25"/>
      <c r="I47" s="29" t="s">
        <v>209</v>
      </c>
      <c r="J47" s="30" t="s">
        <v>203</v>
      </c>
      <c r="K47" s="23" t="s">
        <v>75</v>
      </c>
      <c r="L47" s="31"/>
      <c r="M47" s="292"/>
      <c r="N47" s="292"/>
      <c r="O47" s="45">
        <v>95000</v>
      </c>
      <c r="P47" s="295"/>
      <c r="Q47" s="21">
        <v>656</v>
      </c>
      <c r="R47" s="21">
        <v>820</v>
      </c>
      <c r="S47" s="32">
        <v>1900</v>
      </c>
      <c r="T47" s="32">
        <v>2100</v>
      </c>
      <c r="U47" s="32">
        <v>2500</v>
      </c>
      <c r="V47" s="49">
        <f t="shared" si="1"/>
        <v>9.9749999999999996</v>
      </c>
      <c r="W47" s="26">
        <v>8479.89</v>
      </c>
      <c r="X47" s="26" t="s">
        <v>76</v>
      </c>
      <c r="Y47" s="33"/>
      <c r="Z47" s="26" t="s">
        <v>77</v>
      </c>
      <c r="AA47" s="26"/>
      <c r="AB47" s="26"/>
      <c r="AC47" s="26" t="s">
        <v>78</v>
      </c>
      <c r="AD47" s="34"/>
      <c r="AE47" s="34"/>
      <c r="AF47" s="34"/>
      <c r="AG47" s="59"/>
      <c r="AH47" s="60"/>
      <c r="AI47" s="61"/>
      <c r="AJ47" s="62"/>
      <c r="AL47" s="58"/>
      <c r="AM47" s="58"/>
    </row>
    <row r="48" spans="1:39" s="22" customFormat="1" ht="120" customHeight="1">
      <c r="A48" s="58"/>
      <c r="B48" s="25" t="s">
        <v>74</v>
      </c>
      <c r="C48" s="26" t="s">
        <v>210</v>
      </c>
      <c r="D48" s="27" t="s">
        <v>211</v>
      </c>
      <c r="E48" s="28" t="s">
        <v>212</v>
      </c>
      <c r="F48" s="25"/>
      <c r="G48" s="25"/>
      <c r="H48" s="25"/>
      <c r="I48" s="29" t="s">
        <v>213</v>
      </c>
      <c r="J48" s="30" t="s">
        <v>203</v>
      </c>
      <c r="K48" s="23" t="s">
        <v>75</v>
      </c>
      <c r="L48" s="31"/>
      <c r="M48" s="292"/>
      <c r="N48" s="292"/>
      <c r="O48" s="45">
        <v>68000</v>
      </c>
      <c r="P48" s="295"/>
      <c r="Q48" s="21">
        <v>800</v>
      </c>
      <c r="R48" s="21">
        <v>1000</v>
      </c>
      <c r="S48" s="32">
        <v>1800</v>
      </c>
      <c r="T48" s="32">
        <v>2100</v>
      </c>
      <c r="U48" s="32">
        <v>2500</v>
      </c>
      <c r="V48" s="49">
        <f t="shared" si="1"/>
        <v>9.4499999999999993</v>
      </c>
      <c r="W48" s="26">
        <v>8479.89</v>
      </c>
      <c r="X48" s="26" t="s">
        <v>76</v>
      </c>
      <c r="Y48" s="33"/>
      <c r="Z48" s="26" t="s">
        <v>77</v>
      </c>
      <c r="AA48" s="26"/>
      <c r="AB48" s="26"/>
      <c r="AC48" s="26" t="s">
        <v>78</v>
      </c>
      <c r="AD48" s="34"/>
      <c r="AE48" s="34"/>
      <c r="AF48" s="34"/>
      <c r="AG48" s="59"/>
      <c r="AH48" s="60"/>
      <c r="AI48" s="61"/>
      <c r="AJ48" s="62"/>
      <c r="AL48" s="58"/>
      <c r="AM48" s="58"/>
    </row>
    <row r="49" spans="1:39" s="22" customFormat="1" ht="120" customHeight="1">
      <c r="A49" s="58"/>
      <c r="B49" s="25" t="s">
        <v>74</v>
      </c>
      <c r="C49" s="26" t="s">
        <v>214</v>
      </c>
      <c r="D49" s="27" t="s">
        <v>215</v>
      </c>
      <c r="E49" s="28" t="s">
        <v>216</v>
      </c>
      <c r="F49" s="25"/>
      <c r="G49" s="25"/>
      <c r="H49" s="25"/>
      <c r="I49" s="29" t="s">
        <v>217</v>
      </c>
      <c r="J49" s="31" t="s">
        <v>218</v>
      </c>
      <c r="K49" s="23" t="s">
        <v>75</v>
      </c>
      <c r="L49" s="31"/>
      <c r="M49" s="292"/>
      <c r="N49" s="292"/>
      <c r="O49" s="45">
        <v>89000</v>
      </c>
      <c r="P49" s="295"/>
      <c r="Q49" s="21">
        <v>2448</v>
      </c>
      <c r="R49" s="21">
        <v>3060</v>
      </c>
      <c r="S49" s="32">
        <v>3600</v>
      </c>
      <c r="T49" s="32">
        <v>2300</v>
      </c>
      <c r="U49" s="32">
        <v>2550</v>
      </c>
      <c r="V49" s="49">
        <f t="shared" si="1"/>
        <v>21.114000000000001</v>
      </c>
      <c r="W49" s="26">
        <v>8479.89</v>
      </c>
      <c r="X49" s="26" t="s">
        <v>76</v>
      </c>
      <c r="Y49" s="33"/>
      <c r="Z49" s="26" t="s">
        <v>77</v>
      </c>
      <c r="AA49" s="26"/>
      <c r="AB49" s="26"/>
      <c r="AC49" s="26" t="s">
        <v>78</v>
      </c>
      <c r="AD49" s="34"/>
      <c r="AE49" s="34"/>
      <c r="AF49" s="34"/>
      <c r="AG49" s="59"/>
      <c r="AH49" s="61"/>
      <c r="AI49" s="61"/>
      <c r="AJ49" s="63"/>
      <c r="AL49" s="58"/>
      <c r="AM49" s="58"/>
    </row>
    <row r="50" spans="1:39" s="22" customFormat="1" ht="120" customHeight="1">
      <c r="A50" s="58">
        <v>33</v>
      </c>
      <c r="B50" s="25" t="s">
        <v>74</v>
      </c>
      <c r="C50" s="26" t="s">
        <v>219</v>
      </c>
      <c r="D50" s="27" t="s">
        <v>220</v>
      </c>
      <c r="E50" s="28" t="s">
        <v>221</v>
      </c>
      <c r="F50" s="25"/>
      <c r="G50" s="25"/>
      <c r="H50" s="25"/>
      <c r="I50" s="29" t="s">
        <v>222</v>
      </c>
      <c r="J50" s="30" t="s">
        <v>223</v>
      </c>
      <c r="K50" s="23" t="s">
        <v>75</v>
      </c>
      <c r="L50" s="31"/>
      <c r="M50" s="292"/>
      <c r="N50" s="292"/>
      <c r="O50" s="45">
        <v>40000</v>
      </c>
      <c r="P50" s="295"/>
      <c r="Q50" s="21">
        <v>512</v>
      </c>
      <c r="R50" s="21">
        <v>640</v>
      </c>
      <c r="S50" s="32">
        <v>1600</v>
      </c>
      <c r="T50" s="32">
        <v>2000</v>
      </c>
      <c r="U50" s="32">
        <v>2150</v>
      </c>
      <c r="V50" s="49">
        <f t="shared" si="1"/>
        <v>6.88</v>
      </c>
      <c r="W50" s="26">
        <v>8479.89</v>
      </c>
      <c r="X50" s="26" t="s">
        <v>76</v>
      </c>
      <c r="Y50" s="33"/>
      <c r="Z50" s="26" t="s">
        <v>77</v>
      </c>
      <c r="AA50" s="26"/>
      <c r="AB50" s="26"/>
      <c r="AC50" s="26" t="s">
        <v>78</v>
      </c>
      <c r="AD50" s="34"/>
      <c r="AE50" s="34"/>
      <c r="AF50" s="34"/>
      <c r="AG50" s="59" t="s">
        <v>82</v>
      </c>
      <c r="AH50" s="60" t="s">
        <v>360</v>
      </c>
      <c r="AI50" s="61"/>
      <c r="AJ50" s="62" t="s">
        <v>361</v>
      </c>
      <c r="AL50" s="58">
        <v>33</v>
      </c>
      <c r="AM50" s="58">
        <v>2</v>
      </c>
    </row>
    <row r="51" spans="1:39" s="22" customFormat="1" ht="120" customHeight="1">
      <c r="A51" s="58"/>
      <c r="B51" s="25" t="s">
        <v>74</v>
      </c>
      <c r="C51" s="26" t="s">
        <v>224</v>
      </c>
      <c r="D51" s="27" t="s">
        <v>225</v>
      </c>
      <c r="E51" s="28" t="s">
        <v>226</v>
      </c>
      <c r="F51" s="25"/>
      <c r="G51" s="25"/>
      <c r="H51" s="25"/>
      <c r="I51" s="29" t="s">
        <v>227</v>
      </c>
      <c r="J51" s="30" t="s">
        <v>203</v>
      </c>
      <c r="K51" s="23" t="s">
        <v>75</v>
      </c>
      <c r="L51" s="31"/>
      <c r="M51" s="292"/>
      <c r="N51" s="292"/>
      <c r="O51" s="45">
        <v>67000</v>
      </c>
      <c r="P51" s="295"/>
      <c r="Q51" s="21">
        <v>928</v>
      </c>
      <c r="R51" s="21">
        <v>1160</v>
      </c>
      <c r="S51" s="32">
        <v>1950</v>
      </c>
      <c r="T51" s="32">
        <v>2250</v>
      </c>
      <c r="U51" s="32">
        <v>2500</v>
      </c>
      <c r="V51" s="49">
        <f>(S51*T51*U51)/1000000000</f>
        <v>10.96875</v>
      </c>
      <c r="W51" s="26">
        <v>8479.89</v>
      </c>
      <c r="X51" s="26" t="s">
        <v>76</v>
      </c>
      <c r="Y51" s="33"/>
      <c r="Z51" s="26" t="s">
        <v>77</v>
      </c>
      <c r="AA51" s="26"/>
      <c r="AB51" s="26"/>
      <c r="AC51" s="26" t="s">
        <v>78</v>
      </c>
      <c r="AD51" s="34"/>
      <c r="AE51" s="34"/>
      <c r="AF51" s="34"/>
      <c r="AG51" s="59"/>
      <c r="AH51" s="60"/>
      <c r="AI51" s="61"/>
      <c r="AJ51" s="62"/>
      <c r="AL51" s="58"/>
      <c r="AM51" s="58"/>
    </row>
    <row r="52" spans="1:39" s="22" customFormat="1" ht="120" customHeight="1">
      <c r="A52" s="58"/>
      <c r="B52" s="25" t="s">
        <v>74</v>
      </c>
      <c r="C52" s="26" t="s">
        <v>228</v>
      </c>
      <c r="D52" s="27" t="s">
        <v>229</v>
      </c>
      <c r="E52" s="28" t="s">
        <v>230</v>
      </c>
      <c r="F52" s="25"/>
      <c r="G52" s="25"/>
      <c r="H52" s="25"/>
      <c r="I52" s="29" t="s">
        <v>231</v>
      </c>
      <c r="J52" s="30" t="s">
        <v>203</v>
      </c>
      <c r="K52" s="23" t="s">
        <v>75</v>
      </c>
      <c r="L52" s="31"/>
      <c r="M52" s="292"/>
      <c r="N52" s="292"/>
      <c r="O52" s="45">
        <v>58000</v>
      </c>
      <c r="P52" s="295"/>
      <c r="Q52" s="21">
        <v>656</v>
      </c>
      <c r="R52" s="21">
        <v>820</v>
      </c>
      <c r="S52" s="32">
        <v>1450</v>
      </c>
      <c r="T52" s="32">
        <v>2000</v>
      </c>
      <c r="U52" s="32">
        <v>2450</v>
      </c>
      <c r="V52" s="49">
        <f>(S52*T52*U52)/1000000000</f>
        <v>7.1050000000000004</v>
      </c>
      <c r="W52" s="26">
        <v>8479.89</v>
      </c>
      <c r="X52" s="26" t="s">
        <v>76</v>
      </c>
      <c r="Y52" s="33"/>
      <c r="Z52" s="26" t="s">
        <v>77</v>
      </c>
      <c r="AA52" s="26"/>
      <c r="AB52" s="26"/>
      <c r="AC52" s="26" t="s">
        <v>78</v>
      </c>
      <c r="AD52" s="34"/>
      <c r="AE52" s="34"/>
      <c r="AF52" s="34"/>
      <c r="AG52" s="59"/>
      <c r="AH52" s="60"/>
      <c r="AI52" s="61"/>
      <c r="AJ52" s="62"/>
      <c r="AL52" s="58"/>
      <c r="AM52" s="58"/>
    </row>
    <row r="53" spans="1:39" s="22" customFormat="1" ht="120" customHeight="1">
      <c r="A53" s="58"/>
      <c r="B53" s="25" t="s">
        <v>74</v>
      </c>
      <c r="C53" s="26" t="s">
        <v>232</v>
      </c>
      <c r="D53" s="27" t="s">
        <v>233</v>
      </c>
      <c r="E53" s="28" t="s">
        <v>234</v>
      </c>
      <c r="F53" s="25"/>
      <c r="G53" s="25"/>
      <c r="H53" s="25"/>
      <c r="I53" s="29" t="s">
        <v>235</v>
      </c>
      <c r="J53" s="30" t="s">
        <v>203</v>
      </c>
      <c r="K53" s="23" t="s">
        <v>75</v>
      </c>
      <c r="L53" s="31"/>
      <c r="M53" s="292"/>
      <c r="N53" s="292"/>
      <c r="O53" s="45">
        <v>68000</v>
      </c>
      <c r="P53" s="295"/>
      <c r="Q53" s="21">
        <v>800</v>
      </c>
      <c r="R53" s="21">
        <v>1000</v>
      </c>
      <c r="S53" s="32">
        <v>1900</v>
      </c>
      <c r="T53" s="32">
        <v>2300</v>
      </c>
      <c r="U53" s="32">
        <v>2450</v>
      </c>
      <c r="V53" s="49">
        <f t="shared" si="1"/>
        <v>10.7065</v>
      </c>
      <c r="W53" s="26">
        <v>8479.89</v>
      </c>
      <c r="X53" s="26" t="s">
        <v>76</v>
      </c>
      <c r="Y53" s="33"/>
      <c r="Z53" s="26" t="s">
        <v>77</v>
      </c>
      <c r="AA53" s="26"/>
      <c r="AB53" s="26"/>
      <c r="AC53" s="26" t="s">
        <v>78</v>
      </c>
      <c r="AD53" s="34"/>
      <c r="AE53" s="34"/>
      <c r="AF53" s="34"/>
      <c r="AG53" s="59"/>
      <c r="AH53" s="60"/>
      <c r="AI53" s="61"/>
      <c r="AJ53" s="62"/>
      <c r="AL53" s="58"/>
      <c r="AM53" s="58"/>
    </row>
    <row r="54" spans="1:39" s="22" customFormat="1" ht="120" customHeight="1">
      <c r="A54" s="58"/>
      <c r="B54" s="25" t="s">
        <v>74</v>
      </c>
      <c r="C54" s="26"/>
      <c r="D54" s="27" t="s">
        <v>236</v>
      </c>
      <c r="E54" s="28" t="s">
        <v>237</v>
      </c>
      <c r="F54" s="25"/>
      <c r="G54" s="25"/>
      <c r="H54" s="25"/>
      <c r="I54" s="29" t="s">
        <v>238</v>
      </c>
      <c r="J54" s="30" t="s">
        <v>239</v>
      </c>
      <c r="K54" s="23" t="s">
        <v>85</v>
      </c>
      <c r="L54" s="31"/>
      <c r="M54" s="292"/>
      <c r="N54" s="292"/>
      <c r="O54" s="45">
        <v>1200</v>
      </c>
      <c r="P54" s="295"/>
      <c r="Q54" s="24">
        <f>R54*0.8</f>
        <v>464</v>
      </c>
      <c r="R54" s="24">
        <v>580</v>
      </c>
      <c r="S54" s="24">
        <f>T54*0.8</f>
        <v>464</v>
      </c>
      <c r="T54" s="24">
        <v>580</v>
      </c>
      <c r="U54" s="32">
        <v>1100</v>
      </c>
      <c r="V54" s="49">
        <f t="shared" si="1"/>
        <v>0.29603200000000002</v>
      </c>
      <c r="W54" s="26">
        <v>8479.89</v>
      </c>
      <c r="X54" s="26" t="s">
        <v>76</v>
      </c>
      <c r="Y54" s="33"/>
      <c r="Z54" s="26" t="s">
        <v>77</v>
      </c>
      <c r="AA54" s="26"/>
      <c r="AB54" s="26"/>
      <c r="AC54" s="26" t="s">
        <v>78</v>
      </c>
      <c r="AD54" s="34"/>
      <c r="AE54" s="34"/>
      <c r="AF54" s="34"/>
      <c r="AG54" s="59"/>
      <c r="AH54" s="60"/>
      <c r="AI54" s="61"/>
      <c r="AJ54" s="62"/>
      <c r="AL54" s="58"/>
      <c r="AM54" s="58"/>
    </row>
    <row r="55" spans="1:39" s="22" customFormat="1" ht="120" customHeight="1">
      <c r="A55" s="58"/>
      <c r="B55" s="25" t="s">
        <v>74</v>
      </c>
      <c r="C55" s="26"/>
      <c r="D55" s="27" t="s">
        <v>240</v>
      </c>
      <c r="E55" s="28" t="s">
        <v>241</v>
      </c>
      <c r="F55" s="25"/>
      <c r="G55" s="25"/>
      <c r="H55" s="25"/>
      <c r="I55" s="29" t="s">
        <v>238</v>
      </c>
      <c r="J55" s="31" t="s">
        <v>242</v>
      </c>
      <c r="K55" s="23" t="s">
        <v>85</v>
      </c>
      <c r="L55" s="31"/>
      <c r="M55" s="292"/>
      <c r="N55" s="292"/>
      <c r="O55" s="45">
        <v>1200</v>
      </c>
      <c r="P55" s="295"/>
      <c r="Q55" s="21">
        <v>432</v>
      </c>
      <c r="R55" s="21">
        <v>540</v>
      </c>
      <c r="S55" s="32">
        <v>1450</v>
      </c>
      <c r="T55" s="32">
        <v>2050</v>
      </c>
      <c r="U55" s="32">
        <v>1100</v>
      </c>
      <c r="V55" s="49">
        <f t="shared" si="1"/>
        <v>3.2697500000000002</v>
      </c>
      <c r="W55" s="26">
        <v>8479.89</v>
      </c>
      <c r="X55" s="26" t="s">
        <v>76</v>
      </c>
      <c r="Y55" s="33"/>
      <c r="Z55" s="26" t="s">
        <v>77</v>
      </c>
      <c r="AA55" s="26"/>
      <c r="AB55" s="26"/>
      <c r="AC55" s="26" t="s">
        <v>78</v>
      </c>
      <c r="AD55" s="34"/>
      <c r="AE55" s="34"/>
      <c r="AF55" s="34"/>
      <c r="AG55" s="59"/>
      <c r="AH55" s="61"/>
      <c r="AI55" s="61"/>
      <c r="AJ55" s="63"/>
      <c r="AL55" s="58"/>
      <c r="AM55" s="58"/>
    </row>
    <row r="56" spans="1:39" s="22" customFormat="1" ht="120" customHeight="1">
      <c r="A56" s="58">
        <v>35</v>
      </c>
      <c r="B56" s="25" t="s">
        <v>74</v>
      </c>
      <c r="C56" s="26"/>
      <c r="D56" s="27" t="s">
        <v>244</v>
      </c>
      <c r="E56" s="28" t="s">
        <v>245</v>
      </c>
      <c r="F56" s="25"/>
      <c r="G56" s="25"/>
      <c r="H56" s="25"/>
      <c r="I56" s="29" t="s">
        <v>246</v>
      </c>
      <c r="J56" s="30" t="s">
        <v>93</v>
      </c>
      <c r="K56" s="23" t="s">
        <v>75</v>
      </c>
      <c r="L56" s="31"/>
      <c r="M56" s="292"/>
      <c r="N56" s="292"/>
      <c r="O56" s="45">
        <v>89000</v>
      </c>
      <c r="P56" s="295"/>
      <c r="Q56" s="21">
        <v>480</v>
      </c>
      <c r="R56" s="21">
        <v>600</v>
      </c>
      <c r="S56" s="32">
        <v>1300</v>
      </c>
      <c r="T56" s="32">
        <v>1450</v>
      </c>
      <c r="U56" s="32">
        <v>2100</v>
      </c>
      <c r="V56" s="49">
        <f t="shared" si="1"/>
        <v>3.9584999999999999</v>
      </c>
      <c r="W56" s="26">
        <v>8479.89</v>
      </c>
      <c r="X56" s="26" t="s">
        <v>76</v>
      </c>
      <c r="Y56" s="33"/>
      <c r="Z56" s="26" t="s">
        <v>77</v>
      </c>
      <c r="AA56" s="26"/>
      <c r="AB56" s="26"/>
      <c r="AC56" s="26" t="s">
        <v>78</v>
      </c>
      <c r="AD56" s="34"/>
      <c r="AE56" s="34"/>
      <c r="AF56" s="34"/>
      <c r="AG56" s="59" t="s">
        <v>82</v>
      </c>
      <c r="AH56" s="60" t="s">
        <v>362</v>
      </c>
      <c r="AI56" s="61"/>
      <c r="AJ56" s="62" t="s">
        <v>363</v>
      </c>
      <c r="AL56" s="58">
        <v>35</v>
      </c>
      <c r="AM56" s="58">
        <v>2</v>
      </c>
    </row>
    <row r="57" spans="1:39" s="22" customFormat="1" ht="120" customHeight="1">
      <c r="A57" s="58"/>
      <c r="B57" s="25" t="s">
        <v>74</v>
      </c>
      <c r="C57" s="26"/>
      <c r="D57" s="27" t="s">
        <v>247</v>
      </c>
      <c r="E57" s="28" t="s">
        <v>248</v>
      </c>
      <c r="F57" s="25"/>
      <c r="G57" s="25"/>
      <c r="H57" s="25"/>
      <c r="I57" s="29" t="s">
        <v>249</v>
      </c>
      <c r="J57" s="30" t="s">
        <v>250</v>
      </c>
      <c r="K57" s="23" t="s">
        <v>75</v>
      </c>
      <c r="L57" s="31"/>
      <c r="M57" s="292"/>
      <c r="N57" s="292"/>
      <c r="O57" s="45">
        <v>33000</v>
      </c>
      <c r="P57" s="295"/>
      <c r="Q57" s="21">
        <v>672</v>
      </c>
      <c r="R57" s="21">
        <v>840</v>
      </c>
      <c r="S57" s="32">
        <v>1400</v>
      </c>
      <c r="T57" s="32">
        <v>1800</v>
      </c>
      <c r="U57" s="32">
        <v>1500</v>
      </c>
      <c r="V57" s="49">
        <f t="shared" si="1"/>
        <v>3.78</v>
      </c>
      <c r="W57" s="26">
        <v>8479.89</v>
      </c>
      <c r="X57" s="26" t="s">
        <v>76</v>
      </c>
      <c r="Y57" s="33"/>
      <c r="Z57" s="26" t="s">
        <v>77</v>
      </c>
      <c r="AA57" s="26"/>
      <c r="AB57" s="26"/>
      <c r="AC57" s="26" t="s">
        <v>78</v>
      </c>
      <c r="AD57" s="34"/>
      <c r="AE57" s="34"/>
      <c r="AF57" s="34"/>
      <c r="AG57" s="59"/>
      <c r="AH57" s="60"/>
      <c r="AI57" s="61"/>
      <c r="AJ57" s="62"/>
      <c r="AL57" s="58"/>
      <c r="AM57" s="58"/>
    </row>
    <row r="58" spans="1:39" s="22" customFormat="1" ht="120" customHeight="1">
      <c r="A58" s="58"/>
      <c r="B58" s="25" t="s">
        <v>74</v>
      </c>
      <c r="C58" s="26"/>
      <c r="D58" s="27" t="s">
        <v>251</v>
      </c>
      <c r="E58" s="28" t="s">
        <v>252</v>
      </c>
      <c r="F58" s="25"/>
      <c r="G58" s="25"/>
      <c r="H58" s="25"/>
      <c r="I58" s="29" t="s">
        <v>253</v>
      </c>
      <c r="J58" s="30" t="s">
        <v>93</v>
      </c>
      <c r="K58" s="23" t="s">
        <v>75</v>
      </c>
      <c r="L58" s="31"/>
      <c r="M58" s="292"/>
      <c r="N58" s="292"/>
      <c r="O58" s="45">
        <v>5000</v>
      </c>
      <c r="P58" s="295"/>
      <c r="Q58" s="21">
        <v>608</v>
      </c>
      <c r="R58" s="21">
        <v>760</v>
      </c>
      <c r="S58" s="32">
        <v>1400</v>
      </c>
      <c r="T58" s="32">
        <v>1800</v>
      </c>
      <c r="U58" s="32">
        <v>1900</v>
      </c>
      <c r="V58" s="49">
        <f t="shared" si="1"/>
        <v>4.7880000000000003</v>
      </c>
      <c r="W58" s="26">
        <v>8479.89</v>
      </c>
      <c r="X58" s="26" t="s">
        <v>76</v>
      </c>
      <c r="Y58" s="33"/>
      <c r="Z58" s="26" t="s">
        <v>77</v>
      </c>
      <c r="AA58" s="26"/>
      <c r="AB58" s="26"/>
      <c r="AC58" s="26" t="s">
        <v>78</v>
      </c>
      <c r="AD58" s="34"/>
      <c r="AE58" s="34"/>
      <c r="AF58" s="34"/>
      <c r="AG58" s="59"/>
      <c r="AH58" s="60"/>
      <c r="AI58" s="61"/>
      <c r="AJ58" s="62"/>
      <c r="AL58" s="58"/>
      <c r="AM58" s="58"/>
    </row>
    <row r="59" spans="1:39" s="22" customFormat="1" ht="120" customHeight="1">
      <c r="A59" s="58"/>
      <c r="B59" s="25" t="s">
        <v>74</v>
      </c>
      <c r="C59" s="26"/>
      <c r="D59" s="27" t="s">
        <v>254</v>
      </c>
      <c r="E59" s="28" t="s">
        <v>255</v>
      </c>
      <c r="F59" s="25"/>
      <c r="G59" s="25"/>
      <c r="H59" s="25"/>
      <c r="I59" s="29" t="s">
        <v>238</v>
      </c>
      <c r="J59" s="30" t="s">
        <v>80</v>
      </c>
      <c r="K59" s="23" t="s">
        <v>85</v>
      </c>
      <c r="L59" s="31"/>
      <c r="M59" s="292"/>
      <c r="N59" s="292"/>
      <c r="O59" s="45">
        <v>3300</v>
      </c>
      <c r="P59" s="295"/>
      <c r="Q59" s="21">
        <v>528</v>
      </c>
      <c r="R59" s="21">
        <v>660</v>
      </c>
      <c r="S59" s="32">
        <v>1450</v>
      </c>
      <c r="T59" s="32">
        <v>1850</v>
      </c>
      <c r="U59" s="32">
        <v>380</v>
      </c>
      <c r="V59" s="49">
        <f t="shared" si="1"/>
        <v>1.01935</v>
      </c>
      <c r="W59" s="26">
        <v>8479.89</v>
      </c>
      <c r="X59" s="26" t="s">
        <v>76</v>
      </c>
      <c r="Y59" s="33"/>
      <c r="Z59" s="26" t="s">
        <v>77</v>
      </c>
      <c r="AA59" s="26"/>
      <c r="AB59" s="26"/>
      <c r="AC59" s="26" t="s">
        <v>78</v>
      </c>
      <c r="AD59" s="34"/>
      <c r="AE59" s="34"/>
      <c r="AF59" s="34"/>
      <c r="AG59" s="59"/>
      <c r="AH59" s="60"/>
      <c r="AI59" s="61"/>
      <c r="AJ59" s="62"/>
      <c r="AL59" s="58"/>
      <c r="AM59" s="58"/>
    </row>
    <row r="60" spans="1:39" s="22" customFormat="1" ht="120" customHeight="1">
      <c r="A60" s="58"/>
      <c r="B60" s="25" t="s">
        <v>74</v>
      </c>
      <c r="C60" s="26"/>
      <c r="D60" s="27" t="s">
        <v>256</v>
      </c>
      <c r="E60" s="28" t="s">
        <v>257</v>
      </c>
      <c r="F60" s="25"/>
      <c r="G60" s="25"/>
      <c r="H60" s="25"/>
      <c r="I60" s="29" t="s">
        <v>258</v>
      </c>
      <c r="J60" s="31" t="s">
        <v>259</v>
      </c>
      <c r="K60" s="23" t="s">
        <v>75</v>
      </c>
      <c r="L60" s="31"/>
      <c r="M60" s="292"/>
      <c r="N60" s="292"/>
      <c r="O60" s="45">
        <v>8000</v>
      </c>
      <c r="P60" s="295"/>
      <c r="Q60" s="21">
        <v>1552</v>
      </c>
      <c r="R60" s="21">
        <v>1940</v>
      </c>
      <c r="S60" s="32">
        <v>4880</v>
      </c>
      <c r="T60" s="32">
        <v>2300</v>
      </c>
      <c r="U60" s="32">
        <v>1400</v>
      </c>
      <c r="V60" s="49">
        <f t="shared" si="1"/>
        <v>15.7136</v>
      </c>
      <c r="W60" s="26">
        <v>8479.89</v>
      </c>
      <c r="X60" s="26" t="s">
        <v>76</v>
      </c>
      <c r="Y60" s="33"/>
      <c r="Z60" s="26" t="s">
        <v>77</v>
      </c>
      <c r="AA60" s="26"/>
      <c r="AB60" s="26"/>
      <c r="AC60" s="26" t="s">
        <v>78</v>
      </c>
      <c r="AD60" s="34"/>
      <c r="AE60" s="34"/>
      <c r="AF60" s="34"/>
      <c r="AG60" s="59"/>
      <c r="AH60" s="61"/>
      <c r="AI60" s="61"/>
      <c r="AJ60" s="63"/>
      <c r="AL60" s="58"/>
      <c r="AM60" s="58"/>
    </row>
    <row r="61" spans="1:39" s="22" customFormat="1" ht="120" customHeight="1">
      <c r="A61" s="58">
        <v>36</v>
      </c>
      <c r="B61" s="25" t="s">
        <v>74</v>
      </c>
      <c r="C61" s="26"/>
      <c r="D61" s="27" t="s">
        <v>260</v>
      </c>
      <c r="E61" s="28" t="s">
        <v>261</v>
      </c>
      <c r="F61" s="25"/>
      <c r="G61" s="25"/>
      <c r="H61" s="25"/>
      <c r="I61" s="29" t="s">
        <v>262</v>
      </c>
      <c r="J61" s="30" t="s">
        <v>263</v>
      </c>
      <c r="K61" s="23" t="s">
        <v>85</v>
      </c>
      <c r="L61" s="31"/>
      <c r="M61" s="292"/>
      <c r="N61" s="292"/>
      <c r="O61" s="45">
        <v>3000</v>
      </c>
      <c r="P61" s="295"/>
      <c r="Q61" s="21">
        <v>144</v>
      </c>
      <c r="R61" s="21">
        <v>180</v>
      </c>
      <c r="S61" s="32">
        <v>1050</v>
      </c>
      <c r="T61" s="32">
        <v>2250</v>
      </c>
      <c r="U61" s="32">
        <v>380</v>
      </c>
      <c r="V61" s="49">
        <f t="shared" si="1"/>
        <v>0.89775000000000005</v>
      </c>
      <c r="W61" s="26">
        <v>8479.89</v>
      </c>
      <c r="X61" s="26" t="s">
        <v>76</v>
      </c>
      <c r="Y61" s="33"/>
      <c r="Z61" s="26" t="s">
        <v>77</v>
      </c>
      <c r="AA61" s="26"/>
      <c r="AB61" s="26"/>
      <c r="AC61" s="26" t="s">
        <v>78</v>
      </c>
      <c r="AD61" s="34"/>
      <c r="AE61" s="34"/>
      <c r="AF61" s="34"/>
      <c r="AG61" s="59" t="s">
        <v>82</v>
      </c>
      <c r="AH61" s="60" t="s">
        <v>364</v>
      </c>
      <c r="AI61" s="61"/>
      <c r="AJ61" s="62" t="s">
        <v>365</v>
      </c>
      <c r="AL61" s="58">
        <v>36</v>
      </c>
      <c r="AM61" s="58">
        <v>2</v>
      </c>
    </row>
    <row r="62" spans="1:39" s="22" customFormat="1" ht="120" customHeight="1">
      <c r="A62" s="58"/>
      <c r="B62" s="25" t="s">
        <v>74</v>
      </c>
      <c r="C62" s="26"/>
      <c r="D62" s="27" t="s">
        <v>264</v>
      </c>
      <c r="E62" s="28" t="s">
        <v>265</v>
      </c>
      <c r="F62" s="25"/>
      <c r="G62" s="25"/>
      <c r="H62" s="25"/>
      <c r="I62" s="29" t="s">
        <v>246</v>
      </c>
      <c r="J62" s="30" t="s">
        <v>93</v>
      </c>
      <c r="K62" s="23" t="s">
        <v>75</v>
      </c>
      <c r="L62" s="31"/>
      <c r="M62" s="292"/>
      <c r="N62" s="292"/>
      <c r="O62" s="45">
        <v>27000</v>
      </c>
      <c r="P62" s="295"/>
      <c r="Q62" s="21">
        <v>672</v>
      </c>
      <c r="R62" s="21">
        <v>840</v>
      </c>
      <c r="S62" s="32">
        <v>1300</v>
      </c>
      <c r="T62" s="32">
        <v>2250</v>
      </c>
      <c r="U62" s="32">
        <v>2100</v>
      </c>
      <c r="V62" s="49">
        <f>(S62*T62*U62)/1000000000</f>
        <v>6.1425000000000001</v>
      </c>
      <c r="W62" s="26">
        <v>8479.89</v>
      </c>
      <c r="X62" s="26" t="s">
        <v>76</v>
      </c>
      <c r="Y62" s="33"/>
      <c r="Z62" s="26" t="s">
        <v>77</v>
      </c>
      <c r="AA62" s="26"/>
      <c r="AB62" s="26"/>
      <c r="AC62" s="26" t="s">
        <v>78</v>
      </c>
      <c r="AD62" s="34"/>
      <c r="AE62" s="34"/>
      <c r="AF62" s="34"/>
      <c r="AG62" s="59"/>
      <c r="AH62" s="60"/>
      <c r="AI62" s="61"/>
      <c r="AJ62" s="62"/>
      <c r="AL62" s="58"/>
      <c r="AM62" s="58"/>
    </row>
    <row r="63" spans="1:39" s="22" customFormat="1" ht="120" customHeight="1">
      <c r="A63" s="58"/>
      <c r="B63" s="25" t="s">
        <v>74</v>
      </c>
      <c r="C63" s="26" t="s">
        <v>266</v>
      </c>
      <c r="D63" s="27" t="s">
        <v>267</v>
      </c>
      <c r="E63" s="28" t="s">
        <v>268</v>
      </c>
      <c r="F63" s="25"/>
      <c r="G63" s="25"/>
      <c r="H63" s="25"/>
      <c r="I63" s="29" t="s">
        <v>231</v>
      </c>
      <c r="J63" s="30" t="s">
        <v>203</v>
      </c>
      <c r="K63" s="23" t="s">
        <v>75</v>
      </c>
      <c r="L63" s="31"/>
      <c r="M63" s="292"/>
      <c r="N63" s="292"/>
      <c r="O63" s="45">
        <v>58000</v>
      </c>
      <c r="P63" s="295"/>
      <c r="Q63" s="21">
        <v>656</v>
      </c>
      <c r="R63" s="21">
        <v>820</v>
      </c>
      <c r="S63" s="32">
        <v>1400</v>
      </c>
      <c r="T63" s="32">
        <v>2000</v>
      </c>
      <c r="U63" s="32">
        <v>2500</v>
      </c>
      <c r="V63" s="49">
        <f>(S63*T63*U63)/1000000000</f>
        <v>7</v>
      </c>
      <c r="W63" s="26">
        <v>8479.89</v>
      </c>
      <c r="X63" s="26" t="s">
        <v>76</v>
      </c>
      <c r="Y63" s="33"/>
      <c r="Z63" s="26" t="s">
        <v>77</v>
      </c>
      <c r="AA63" s="26"/>
      <c r="AB63" s="26"/>
      <c r="AC63" s="26" t="s">
        <v>78</v>
      </c>
      <c r="AD63" s="34"/>
      <c r="AE63" s="34"/>
      <c r="AF63" s="34"/>
      <c r="AG63" s="59"/>
      <c r="AH63" s="60"/>
      <c r="AI63" s="61"/>
      <c r="AJ63" s="62"/>
      <c r="AL63" s="58"/>
      <c r="AM63" s="58"/>
    </row>
    <row r="64" spans="1:39" s="22" customFormat="1" ht="120" customHeight="1">
      <c r="A64" s="58"/>
      <c r="B64" s="25" t="s">
        <v>74</v>
      </c>
      <c r="C64" s="26"/>
      <c r="D64" s="27" t="s">
        <v>269</v>
      </c>
      <c r="E64" s="28" t="s">
        <v>270</v>
      </c>
      <c r="F64" s="25"/>
      <c r="G64" s="25"/>
      <c r="H64" s="25"/>
      <c r="I64" s="29" t="s">
        <v>271</v>
      </c>
      <c r="J64" s="30" t="s">
        <v>272</v>
      </c>
      <c r="K64" s="23" t="s">
        <v>75</v>
      </c>
      <c r="L64" s="31"/>
      <c r="M64" s="292"/>
      <c r="N64" s="292"/>
      <c r="O64" s="45">
        <v>5300</v>
      </c>
      <c r="P64" s="295"/>
      <c r="Q64" s="21">
        <v>320</v>
      </c>
      <c r="R64" s="21">
        <v>400</v>
      </c>
      <c r="S64" s="32">
        <v>1100</v>
      </c>
      <c r="T64" s="32">
        <v>1900</v>
      </c>
      <c r="U64" s="32">
        <v>2200</v>
      </c>
      <c r="V64" s="49">
        <f t="shared" si="1"/>
        <v>4.5979999999999999</v>
      </c>
      <c r="W64" s="26">
        <v>8479.89</v>
      </c>
      <c r="X64" s="26" t="s">
        <v>76</v>
      </c>
      <c r="Y64" s="33"/>
      <c r="Z64" s="26" t="s">
        <v>77</v>
      </c>
      <c r="AA64" s="26"/>
      <c r="AB64" s="26"/>
      <c r="AC64" s="26" t="s">
        <v>78</v>
      </c>
      <c r="AD64" s="34"/>
      <c r="AE64" s="34"/>
      <c r="AF64" s="34"/>
      <c r="AG64" s="59"/>
      <c r="AH64" s="60"/>
      <c r="AI64" s="61"/>
      <c r="AJ64" s="62"/>
      <c r="AL64" s="58"/>
      <c r="AM64" s="58"/>
    </row>
    <row r="65" spans="1:39" s="22" customFormat="1" ht="120" customHeight="1">
      <c r="A65" s="58"/>
      <c r="B65" s="25" t="s">
        <v>74</v>
      </c>
      <c r="C65" s="26"/>
      <c r="D65" s="27" t="s">
        <v>273</v>
      </c>
      <c r="E65" s="28" t="s">
        <v>274</v>
      </c>
      <c r="F65" s="25"/>
      <c r="G65" s="25"/>
      <c r="H65" s="25"/>
      <c r="I65" s="29" t="s">
        <v>275</v>
      </c>
      <c r="J65" s="30" t="s">
        <v>93</v>
      </c>
      <c r="K65" s="23" t="s">
        <v>75</v>
      </c>
      <c r="L65" s="31"/>
      <c r="M65" s="292"/>
      <c r="N65" s="292"/>
      <c r="O65" s="45">
        <v>4000</v>
      </c>
      <c r="P65" s="295"/>
      <c r="Q65" s="21">
        <v>368</v>
      </c>
      <c r="R65" s="21">
        <v>460</v>
      </c>
      <c r="S65" s="32">
        <v>1500</v>
      </c>
      <c r="T65" s="32">
        <v>1500</v>
      </c>
      <c r="U65" s="32">
        <v>1850</v>
      </c>
      <c r="V65" s="49">
        <f t="shared" si="1"/>
        <v>4.1624999999999996</v>
      </c>
      <c r="W65" s="26">
        <v>8479.89</v>
      </c>
      <c r="X65" s="26" t="s">
        <v>76</v>
      </c>
      <c r="Y65" s="33"/>
      <c r="Z65" s="26" t="s">
        <v>77</v>
      </c>
      <c r="AA65" s="26"/>
      <c r="AB65" s="26"/>
      <c r="AC65" s="26" t="s">
        <v>78</v>
      </c>
      <c r="AD65" s="34"/>
      <c r="AE65" s="34"/>
      <c r="AF65" s="34"/>
      <c r="AG65" s="59"/>
      <c r="AH65" s="60"/>
      <c r="AI65" s="61"/>
      <c r="AJ65" s="62"/>
      <c r="AL65" s="58"/>
      <c r="AM65" s="58"/>
    </row>
    <row r="66" spans="1:39" s="22" customFormat="1" ht="120" customHeight="1">
      <c r="A66" s="58"/>
      <c r="B66" s="25" t="s">
        <v>74</v>
      </c>
      <c r="C66" s="26" t="s">
        <v>276</v>
      </c>
      <c r="D66" s="27" t="s">
        <v>277</v>
      </c>
      <c r="E66" s="28" t="s">
        <v>278</v>
      </c>
      <c r="F66" s="25"/>
      <c r="G66" s="25"/>
      <c r="H66" s="25"/>
      <c r="I66" s="29" t="s">
        <v>279</v>
      </c>
      <c r="J66" s="30" t="s">
        <v>93</v>
      </c>
      <c r="K66" s="23" t="s">
        <v>75</v>
      </c>
      <c r="L66" s="31"/>
      <c r="M66" s="292"/>
      <c r="N66" s="292"/>
      <c r="O66" s="45">
        <v>8000</v>
      </c>
      <c r="P66" s="295"/>
      <c r="Q66" s="21">
        <v>256</v>
      </c>
      <c r="R66" s="21">
        <v>320</v>
      </c>
      <c r="S66" s="32">
        <v>1300</v>
      </c>
      <c r="T66" s="32">
        <v>1300</v>
      </c>
      <c r="U66" s="32">
        <v>2450</v>
      </c>
      <c r="V66" s="49">
        <f t="shared" si="1"/>
        <v>4.1405000000000003</v>
      </c>
      <c r="W66" s="26">
        <v>8479.89</v>
      </c>
      <c r="X66" s="26" t="s">
        <v>76</v>
      </c>
      <c r="Y66" s="33"/>
      <c r="Z66" s="26" t="s">
        <v>77</v>
      </c>
      <c r="AA66" s="26"/>
      <c r="AB66" s="26"/>
      <c r="AC66" s="26" t="s">
        <v>78</v>
      </c>
      <c r="AD66" s="34"/>
      <c r="AE66" s="34"/>
      <c r="AF66" s="34"/>
      <c r="AG66" s="59"/>
      <c r="AH66" s="60"/>
      <c r="AI66" s="61"/>
      <c r="AJ66" s="62"/>
      <c r="AL66" s="58"/>
      <c r="AM66" s="58"/>
    </row>
    <row r="67" spans="1:39" s="22" customFormat="1" ht="120" customHeight="1">
      <c r="A67" s="58"/>
      <c r="B67" s="25" t="s">
        <v>74</v>
      </c>
      <c r="C67" s="26" t="s">
        <v>243</v>
      </c>
      <c r="D67" s="27" t="s">
        <v>280</v>
      </c>
      <c r="E67" s="28" t="s">
        <v>281</v>
      </c>
      <c r="F67" s="25"/>
      <c r="G67" s="25"/>
      <c r="H67" s="25"/>
      <c r="I67" s="29" t="s">
        <v>231</v>
      </c>
      <c r="J67" s="31" t="s">
        <v>203</v>
      </c>
      <c r="K67" s="23" t="s">
        <v>75</v>
      </c>
      <c r="L67" s="31"/>
      <c r="M67" s="293"/>
      <c r="N67" s="293"/>
      <c r="O67" s="45">
        <v>58000</v>
      </c>
      <c r="P67" s="296"/>
      <c r="Q67" s="21">
        <v>544</v>
      </c>
      <c r="R67" s="21">
        <v>680</v>
      </c>
      <c r="S67" s="32">
        <v>1400</v>
      </c>
      <c r="T67" s="32">
        <v>1950</v>
      </c>
      <c r="U67" s="32">
        <v>2450</v>
      </c>
      <c r="V67" s="49">
        <f t="shared" si="1"/>
        <v>6.6885000000000003</v>
      </c>
      <c r="W67" s="26">
        <v>8479.89</v>
      </c>
      <c r="X67" s="26" t="s">
        <v>76</v>
      </c>
      <c r="Y67" s="33"/>
      <c r="Z67" s="26" t="s">
        <v>77</v>
      </c>
      <c r="AA67" s="26"/>
      <c r="AB67" s="26"/>
      <c r="AC67" s="26" t="s">
        <v>78</v>
      </c>
      <c r="AD67" s="34"/>
      <c r="AE67" s="34"/>
      <c r="AF67" s="34"/>
      <c r="AG67" s="59"/>
      <c r="AH67" s="61"/>
      <c r="AI67" s="61"/>
      <c r="AJ67" s="63"/>
      <c r="AL67" s="58"/>
      <c r="AM67" s="58"/>
    </row>
    <row r="68" spans="1:39" s="48" customFormat="1" ht="40.15" customHeight="1">
      <c r="A68" s="52"/>
      <c r="B68" s="52"/>
      <c r="C68" s="52"/>
      <c r="D68" s="52"/>
      <c r="E68" s="57">
        <f>SUBTOTAL(103,E4:E67)</f>
        <v>64</v>
      </c>
      <c r="F68" s="52"/>
      <c r="G68" s="52"/>
      <c r="H68" s="52"/>
      <c r="I68" s="52"/>
      <c r="J68" s="52"/>
      <c r="K68" s="52"/>
      <c r="L68" s="53"/>
      <c r="M68" s="54" t="s">
        <v>328</v>
      </c>
      <c r="N68" s="55">
        <f>SUM(N4:N67)</f>
        <v>1</v>
      </c>
      <c r="O68" s="55"/>
      <c r="P68" s="55">
        <f>SUM(P4:P67)</f>
        <v>2242600</v>
      </c>
      <c r="Q68" s="55">
        <f>SUM(Q4:Q67)</f>
        <v>58224</v>
      </c>
      <c r="R68" s="55">
        <f>SUM(R4:R67)</f>
        <v>72780</v>
      </c>
      <c r="S68" s="55"/>
      <c r="T68" s="55"/>
      <c r="U68" s="55"/>
      <c r="V68" s="56">
        <f>SUM(V4:V67)</f>
        <v>761.9259320000001</v>
      </c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>
        <f>SUBTOTAL(103,AG4:AG67)</f>
        <v>18</v>
      </c>
      <c r="AH68" s="54"/>
      <c r="AI68" s="54"/>
      <c r="AJ68" s="54"/>
    </row>
    <row r="69" spans="1:39" s="36" customFormat="1" ht="30" customHeight="1">
      <c r="A69" s="36" t="s">
        <v>284</v>
      </c>
      <c r="B69" s="36" t="s">
        <v>284</v>
      </c>
      <c r="C69" s="36" t="s">
        <v>284</v>
      </c>
      <c r="D69" s="36" t="s">
        <v>284</v>
      </c>
      <c r="E69" s="36" t="s">
        <v>284</v>
      </c>
      <c r="F69" s="36" t="s">
        <v>284</v>
      </c>
      <c r="G69" s="36" t="s">
        <v>284</v>
      </c>
      <c r="H69" s="36" t="s">
        <v>284</v>
      </c>
      <c r="I69" s="36" t="s">
        <v>284</v>
      </c>
      <c r="J69" s="36" t="s">
        <v>284</v>
      </c>
      <c r="K69" s="36" t="s">
        <v>284</v>
      </c>
      <c r="L69" s="36" t="s">
        <v>284</v>
      </c>
      <c r="M69" s="36" t="s">
        <v>284</v>
      </c>
      <c r="N69" s="36" t="s">
        <v>284</v>
      </c>
      <c r="O69" s="36" t="s">
        <v>284</v>
      </c>
      <c r="P69" s="36" t="s">
        <v>284</v>
      </c>
      <c r="Q69" s="36" t="s">
        <v>284</v>
      </c>
      <c r="R69" s="36" t="s">
        <v>284</v>
      </c>
      <c r="S69" s="36" t="s">
        <v>284</v>
      </c>
      <c r="T69" s="36" t="s">
        <v>284</v>
      </c>
      <c r="U69" s="36" t="s">
        <v>284</v>
      </c>
      <c r="V69" s="36" t="s">
        <v>284</v>
      </c>
      <c r="W69" s="36" t="s">
        <v>284</v>
      </c>
      <c r="X69" s="36" t="s">
        <v>284</v>
      </c>
      <c r="Y69" s="36" t="s">
        <v>284</v>
      </c>
      <c r="Z69" s="36" t="s">
        <v>284</v>
      </c>
      <c r="AA69" s="36" t="s">
        <v>284</v>
      </c>
      <c r="AB69" s="36" t="s">
        <v>284</v>
      </c>
      <c r="AC69" s="36" t="s">
        <v>284</v>
      </c>
      <c r="AD69" s="36" t="s">
        <v>284</v>
      </c>
      <c r="AE69" s="36" t="s">
        <v>284</v>
      </c>
      <c r="AF69" s="36" t="s">
        <v>284</v>
      </c>
      <c r="AG69" s="36" t="s">
        <v>284</v>
      </c>
      <c r="AH69" s="36" t="s">
        <v>284</v>
      </c>
      <c r="AI69" s="36" t="s">
        <v>284</v>
      </c>
      <c r="AJ69" s="36" t="s">
        <v>284</v>
      </c>
      <c r="AL69" s="36" t="s">
        <v>284</v>
      </c>
      <c r="AM69" s="36" t="s">
        <v>284</v>
      </c>
    </row>
    <row r="70" spans="1:39" ht="30" customHeight="1">
      <c r="P70" s="43"/>
      <c r="AE70" s="50" t="s">
        <v>318</v>
      </c>
      <c r="AF70" s="28" t="s">
        <v>79</v>
      </c>
      <c r="AG70" s="50">
        <f>COUNTIF(AG4:AG67,"40HC")</f>
        <v>18</v>
      </c>
      <c r="AL70" s="51" t="s">
        <v>320</v>
      </c>
      <c r="AM70" s="51">
        <f>COUNTIF(AM4:AM67,"1")</f>
        <v>0</v>
      </c>
    </row>
    <row r="71" spans="1:39" ht="30" customHeight="1">
      <c r="P71" s="42"/>
      <c r="R71" s="43"/>
      <c r="T71" s="46">
        <f>R71/83</f>
        <v>0</v>
      </c>
      <c r="AE71" s="50" t="s">
        <v>319</v>
      </c>
      <c r="AF71" s="28" t="s">
        <v>282</v>
      </c>
      <c r="AG71" s="50">
        <f>COUNTIF(AG4:AG67,"40FR")</f>
        <v>0</v>
      </c>
      <c r="AL71" s="51" t="s">
        <v>326</v>
      </c>
      <c r="AM71" s="51">
        <f>COUNTIF(AM4:AM67,"2")</f>
        <v>18</v>
      </c>
    </row>
    <row r="72" spans="1:39" ht="30" customHeight="1">
      <c r="P72" s="44"/>
      <c r="T72" s="47"/>
      <c r="AF72" s="28" t="s">
        <v>283</v>
      </c>
      <c r="AG72" s="50"/>
      <c r="AL72" s="51" t="s">
        <v>327</v>
      </c>
      <c r="AM72" s="51">
        <f>COUNTIF(AM4:AM67,"3")</f>
        <v>0</v>
      </c>
    </row>
    <row r="73" spans="1:39" ht="30" customHeight="1">
      <c r="R73" s="47">
        <f>T71*1500</f>
        <v>0</v>
      </c>
      <c r="AL73" s="51" t="s">
        <v>321</v>
      </c>
      <c r="AM73" s="51">
        <f>COUNTIF(AM4:AM67,"4")</f>
        <v>0</v>
      </c>
    </row>
    <row r="74" spans="1:39" ht="30" customHeight="1"/>
    <row r="75" spans="1:39" ht="120" customHeight="1"/>
    <row r="76" spans="1:39" ht="120" customHeight="1"/>
    <row r="77" spans="1:39" ht="120" customHeight="1"/>
    <row r="78" spans="1:39" ht="120" customHeight="1"/>
    <row r="79" spans="1:39" ht="120" customHeight="1"/>
    <row r="80" spans="1:39" ht="120" customHeight="1"/>
    <row r="81" ht="120" customHeight="1"/>
    <row r="82" ht="120" customHeight="1"/>
    <row r="83" ht="120" customHeight="1"/>
    <row r="84" ht="120" customHeight="1"/>
    <row r="85" ht="120" customHeight="1"/>
    <row r="86" ht="120" customHeight="1"/>
    <row r="87" ht="120" customHeight="1"/>
    <row r="88" ht="120" customHeight="1"/>
    <row r="89" ht="120" customHeight="1"/>
    <row r="90" ht="120" customHeight="1"/>
    <row r="91" ht="120" customHeight="1"/>
    <row r="92" ht="120" customHeight="1"/>
    <row r="93" ht="120" customHeight="1"/>
    <row r="94" ht="120" customHeight="1"/>
    <row r="95" ht="120" customHeight="1"/>
    <row r="96" ht="120" customHeight="1"/>
    <row r="97" ht="120" customHeight="1"/>
    <row r="98" ht="120" customHeight="1"/>
    <row r="99" ht="120" customHeight="1"/>
    <row r="100" ht="120" customHeight="1"/>
    <row r="101" ht="120" customHeight="1"/>
    <row r="102" ht="120" customHeight="1"/>
    <row r="103" ht="120" customHeight="1"/>
    <row r="104" ht="120" customHeight="1"/>
    <row r="105" ht="120" customHeight="1"/>
    <row r="106" ht="120" customHeight="1"/>
    <row r="107" ht="120" customHeight="1"/>
    <row r="108" ht="120" customHeight="1"/>
    <row r="109" ht="120" customHeight="1"/>
    <row r="110" ht="120" customHeight="1"/>
    <row r="111" ht="120" customHeight="1"/>
    <row r="112" ht="120" customHeight="1"/>
    <row r="113" ht="120" customHeight="1"/>
    <row r="114" ht="120" customHeight="1"/>
    <row r="115" ht="120" customHeight="1"/>
    <row r="116" ht="120" customHeight="1"/>
    <row r="117" ht="120" customHeight="1"/>
    <row r="118" ht="120" customHeight="1"/>
    <row r="119" ht="120" customHeight="1"/>
    <row r="120" ht="120" customHeight="1"/>
    <row r="121" ht="120" customHeight="1"/>
    <row r="122" ht="120" customHeight="1"/>
    <row r="123" ht="120" customHeight="1"/>
    <row r="124" ht="120" customHeight="1"/>
    <row r="125" ht="120" customHeight="1"/>
    <row r="126" ht="120" customHeight="1"/>
    <row r="127" ht="120" customHeight="1"/>
    <row r="128" ht="120" customHeight="1"/>
    <row r="129" ht="120" customHeight="1"/>
    <row r="130" ht="120" customHeight="1"/>
    <row r="131" ht="120" customHeight="1"/>
    <row r="132" ht="120" customHeight="1"/>
    <row r="133" ht="120" customHeight="1"/>
    <row r="134" ht="120" customHeight="1"/>
    <row r="135" ht="120" customHeight="1"/>
    <row r="136" ht="120" customHeight="1"/>
    <row r="137" ht="120" customHeight="1"/>
    <row r="138" ht="120" customHeight="1"/>
    <row r="139" ht="120" customHeight="1"/>
    <row r="140" ht="120" customHeight="1"/>
    <row r="141" ht="120" customHeight="1"/>
    <row r="142" ht="120" customHeight="1"/>
    <row r="143" ht="120" customHeight="1"/>
    <row r="144" ht="120" customHeight="1"/>
    <row r="145" ht="120" customHeight="1"/>
    <row r="146" ht="120" customHeight="1"/>
    <row r="147" ht="120" customHeight="1"/>
    <row r="148" ht="120" customHeight="1"/>
    <row r="149" ht="120" customHeight="1"/>
    <row r="150" ht="120" customHeight="1"/>
    <row r="151" ht="120" customHeight="1"/>
    <row r="152" ht="120" customHeight="1"/>
    <row r="153" ht="120" customHeight="1"/>
    <row r="154" ht="120" customHeight="1"/>
    <row r="155" ht="120" customHeight="1"/>
    <row r="156" ht="120" customHeight="1"/>
    <row r="157" ht="120" customHeight="1"/>
    <row r="158" ht="120" customHeight="1"/>
    <row r="159" ht="120" customHeight="1"/>
    <row r="160" ht="120" customHeight="1"/>
    <row r="161" ht="120" customHeight="1"/>
    <row r="162" ht="120" customHeight="1"/>
    <row r="163" ht="120" customHeight="1"/>
    <row r="164" ht="120" customHeight="1"/>
    <row r="165" ht="120" customHeight="1"/>
    <row r="166" ht="120" customHeight="1"/>
    <row r="167" ht="120" customHeight="1"/>
    <row r="168" ht="120" customHeight="1"/>
    <row r="169" ht="120" customHeight="1"/>
    <row r="170" ht="120" customHeight="1"/>
    <row r="171" ht="120" customHeight="1"/>
    <row r="172" ht="120" customHeight="1"/>
    <row r="173" ht="120" customHeight="1"/>
    <row r="174" ht="120" customHeight="1"/>
    <row r="175" ht="120" customHeight="1"/>
    <row r="176" ht="120" customHeight="1"/>
    <row r="177" ht="120" customHeight="1"/>
    <row r="178" ht="120" customHeight="1"/>
    <row r="179" ht="120" customHeight="1"/>
    <row r="180" ht="120" customHeight="1"/>
    <row r="181" ht="120" customHeight="1"/>
    <row r="182" ht="120" customHeight="1"/>
    <row r="183" ht="120" customHeight="1"/>
    <row r="184" ht="120" customHeight="1"/>
    <row r="185" ht="120" customHeight="1"/>
    <row r="186" ht="120" customHeight="1"/>
    <row r="187" ht="120" customHeight="1"/>
    <row r="188" ht="120" customHeight="1"/>
    <row r="189" ht="120" customHeight="1"/>
    <row r="190" ht="120" customHeight="1"/>
    <row r="191" ht="120" customHeight="1"/>
    <row r="192" ht="120" customHeight="1"/>
    <row r="193" ht="120" customHeight="1"/>
    <row r="194" ht="120" customHeight="1"/>
    <row r="195" ht="120" customHeight="1"/>
    <row r="196" ht="120" customHeight="1"/>
    <row r="197" ht="120" customHeight="1"/>
    <row r="198" ht="120" customHeight="1"/>
    <row r="199" ht="120" customHeight="1"/>
    <row r="200" ht="120" customHeight="1"/>
    <row r="201" ht="120" customHeight="1"/>
    <row r="202" ht="120" customHeight="1"/>
    <row r="203" ht="120" customHeight="1"/>
    <row r="204" ht="120" customHeight="1"/>
    <row r="205" ht="120" customHeight="1"/>
    <row r="206" ht="120" customHeight="1"/>
    <row r="207" ht="120" customHeight="1"/>
    <row r="208" ht="120" customHeight="1"/>
    <row r="209" ht="120" customHeight="1"/>
    <row r="210" ht="120" customHeight="1"/>
    <row r="211" ht="120" customHeight="1"/>
    <row r="212" ht="120" customHeight="1"/>
    <row r="213" ht="120" customHeight="1"/>
    <row r="214" ht="120" customHeight="1"/>
    <row r="215" ht="120" customHeight="1"/>
    <row r="216" ht="120" customHeight="1"/>
    <row r="217" ht="120" customHeight="1"/>
    <row r="218" ht="120" customHeight="1"/>
    <row r="219" ht="120" customHeight="1"/>
    <row r="220" ht="120" customHeight="1"/>
    <row r="221" ht="120" customHeight="1"/>
    <row r="222" ht="120" customHeight="1"/>
    <row r="223" ht="120" customHeight="1"/>
    <row r="224" ht="120" customHeight="1"/>
    <row r="225" ht="120" customHeight="1"/>
    <row r="226" ht="120" customHeight="1"/>
    <row r="227" ht="120" customHeight="1"/>
    <row r="228" ht="120" customHeight="1"/>
    <row r="229" ht="120" customHeight="1"/>
    <row r="230" ht="120" customHeight="1"/>
    <row r="231" ht="120" customHeight="1"/>
    <row r="232" ht="120" customHeight="1"/>
    <row r="233" ht="120" customHeight="1"/>
    <row r="234" ht="120" customHeight="1"/>
    <row r="235" ht="120" customHeight="1"/>
    <row r="236" ht="120" customHeight="1"/>
    <row r="237" ht="120" customHeight="1"/>
    <row r="238" ht="120" customHeight="1"/>
    <row r="239" ht="120" customHeight="1"/>
    <row r="240" ht="120" customHeight="1"/>
    <row r="241" ht="120" customHeight="1"/>
    <row r="242" ht="120" customHeight="1"/>
    <row r="243" ht="120" customHeight="1"/>
    <row r="244" ht="120" customHeight="1"/>
    <row r="245" ht="120" customHeight="1"/>
    <row r="246" ht="120" customHeight="1"/>
    <row r="247" ht="120" customHeight="1"/>
    <row r="248" ht="120" customHeight="1"/>
    <row r="249" ht="120" customHeight="1"/>
    <row r="250" ht="120" customHeight="1"/>
    <row r="251" ht="120" customHeight="1"/>
    <row r="252" ht="120" customHeight="1"/>
    <row r="253" ht="120" customHeight="1"/>
    <row r="254" ht="120" customHeight="1"/>
    <row r="255" ht="120" customHeight="1"/>
    <row r="256" ht="120" customHeight="1"/>
    <row r="257" ht="120" customHeight="1"/>
    <row r="258" ht="120" customHeight="1"/>
    <row r="259" ht="120" customHeight="1"/>
    <row r="260" ht="120" customHeight="1"/>
    <row r="261" ht="120" customHeight="1"/>
    <row r="262" ht="120" customHeight="1"/>
    <row r="263" ht="120" customHeight="1"/>
    <row r="264" ht="120" customHeight="1"/>
    <row r="265" ht="120" customHeight="1"/>
    <row r="266" ht="120" customHeight="1"/>
    <row r="267" ht="120" customHeight="1"/>
    <row r="268" ht="120" customHeight="1"/>
    <row r="269" ht="120" customHeight="1"/>
    <row r="270" ht="120" customHeight="1"/>
    <row r="271" ht="120" customHeight="1"/>
    <row r="272" ht="120" customHeight="1"/>
    <row r="273" ht="120" customHeight="1"/>
    <row r="274" ht="120" customHeight="1"/>
    <row r="275" ht="120" customHeight="1"/>
    <row r="276" ht="120" customHeight="1"/>
    <row r="277" ht="120" customHeight="1"/>
    <row r="278" ht="120" customHeight="1"/>
    <row r="279" ht="120" customHeight="1"/>
    <row r="280" ht="120" customHeight="1"/>
    <row r="281" ht="120" customHeight="1"/>
    <row r="282" ht="120" customHeight="1"/>
    <row r="283" ht="120" customHeight="1"/>
    <row r="284" ht="120" customHeight="1"/>
    <row r="285" ht="120" customHeight="1"/>
    <row r="286" ht="120" customHeight="1"/>
    <row r="287" ht="120" customHeight="1"/>
    <row r="288" ht="120" customHeight="1"/>
    <row r="289" ht="120" customHeight="1"/>
    <row r="290" ht="120" customHeight="1"/>
    <row r="291" ht="120" customHeight="1"/>
    <row r="292" ht="120" customHeight="1"/>
    <row r="293" ht="120" customHeight="1"/>
    <row r="294" ht="120" customHeight="1"/>
    <row r="295" ht="120" customHeight="1"/>
    <row r="296" ht="120" customHeight="1"/>
    <row r="297" ht="120" customHeight="1"/>
    <row r="298" ht="120" customHeight="1"/>
    <row r="299" ht="120" customHeight="1"/>
    <row r="300" ht="120" customHeight="1"/>
    <row r="301" ht="120" customHeight="1"/>
    <row r="302" ht="120" customHeight="1"/>
    <row r="303" ht="120" customHeight="1"/>
    <row r="304" ht="120" customHeight="1"/>
    <row r="305" ht="120" customHeight="1"/>
    <row r="306" ht="120" customHeight="1"/>
    <row r="307" ht="120" customHeight="1"/>
    <row r="308" ht="120" customHeight="1"/>
    <row r="309" ht="120" customHeight="1"/>
    <row r="310" ht="120" customHeight="1"/>
    <row r="311" ht="120" customHeight="1"/>
    <row r="312" ht="120" customHeight="1"/>
    <row r="313" ht="120" customHeight="1"/>
    <row r="314" ht="120" customHeight="1"/>
    <row r="315" ht="120" customHeight="1"/>
    <row r="316" ht="120" customHeight="1"/>
    <row r="317" ht="120" customHeight="1"/>
    <row r="318" ht="120" customHeight="1"/>
    <row r="319" ht="120" customHeight="1"/>
    <row r="320" ht="120" customHeight="1"/>
    <row r="321" ht="120" customHeight="1"/>
    <row r="322" ht="120" customHeight="1"/>
    <row r="323" ht="120" customHeight="1"/>
    <row r="324" ht="120" customHeight="1"/>
    <row r="325" ht="120" customHeight="1"/>
    <row r="326" ht="120" customHeight="1"/>
    <row r="327" ht="120" customHeight="1"/>
    <row r="328" ht="120" customHeight="1"/>
    <row r="329" ht="120" customHeight="1"/>
    <row r="330" ht="120" customHeight="1"/>
    <row r="331" ht="120" customHeight="1"/>
    <row r="332" ht="120" customHeight="1"/>
    <row r="333" ht="120" customHeight="1"/>
    <row r="334" ht="120" customHeight="1"/>
    <row r="335" ht="120" customHeight="1"/>
    <row r="336" ht="120" customHeight="1"/>
    <row r="337" ht="120" customHeight="1"/>
    <row r="338" ht="120" customHeight="1"/>
    <row r="339" ht="120" customHeight="1"/>
    <row r="340" ht="120" customHeight="1"/>
    <row r="341" ht="120" customHeight="1"/>
    <row r="342" ht="120" customHeight="1"/>
    <row r="343" ht="120" customHeight="1"/>
    <row r="344" ht="120" customHeight="1"/>
    <row r="345" ht="120" customHeight="1"/>
    <row r="346" ht="120" customHeight="1"/>
    <row r="347" ht="120" customHeight="1"/>
    <row r="348" ht="120" customHeight="1"/>
    <row r="349" ht="120" customHeight="1"/>
    <row r="350" ht="120" customHeight="1"/>
    <row r="351" ht="120" customHeight="1"/>
    <row r="352" ht="120" customHeight="1"/>
    <row r="353" ht="120" customHeight="1"/>
    <row r="354" ht="120" customHeight="1"/>
    <row r="355" ht="120" customHeight="1"/>
    <row r="356" ht="120" customHeight="1"/>
    <row r="357" ht="120" customHeight="1"/>
    <row r="358" ht="120" customHeight="1"/>
    <row r="359" ht="120" customHeight="1"/>
    <row r="360" ht="120" customHeight="1"/>
    <row r="361" ht="120" customHeight="1"/>
    <row r="362" ht="120" customHeight="1"/>
    <row r="363" ht="120" customHeight="1"/>
    <row r="364" ht="120" customHeight="1"/>
    <row r="365" ht="120" customHeight="1"/>
    <row r="366" ht="120" customHeight="1"/>
    <row r="367" ht="120" customHeight="1"/>
    <row r="368" ht="120" customHeight="1"/>
    <row r="369" ht="120" customHeight="1"/>
    <row r="370" ht="120" customHeight="1"/>
    <row r="371" ht="120" customHeight="1"/>
    <row r="372" ht="120" customHeight="1"/>
    <row r="373" ht="120" customHeight="1"/>
    <row r="374" ht="120" customHeight="1"/>
    <row r="375" ht="120" customHeight="1"/>
    <row r="376" ht="120" customHeight="1"/>
    <row r="377" ht="120" customHeight="1"/>
    <row r="378" ht="120" customHeight="1"/>
    <row r="379" ht="120" customHeight="1"/>
    <row r="380" ht="120" customHeight="1"/>
    <row r="381" ht="120" customHeight="1"/>
    <row r="382" ht="120" customHeight="1"/>
    <row r="383" ht="120" customHeight="1"/>
    <row r="384" ht="120" customHeight="1"/>
    <row r="385" ht="120" customHeight="1"/>
    <row r="386" ht="120" customHeight="1"/>
    <row r="387" ht="120" customHeight="1"/>
    <row r="388" ht="120" customHeight="1"/>
    <row r="389" ht="120" customHeight="1"/>
    <row r="390" ht="120" customHeight="1"/>
    <row r="391" ht="120" customHeight="1"/>
    <row r="392" ht="120" customHeight="1"/>
    <row r="393" ht="120" customHeight="1"/>
    <row r="394" ht="120" customHeight="1"/>
    <row r="395" ht="120" customHeight="1"/>
    <row r="396" ht="120" customHeight="1"/>
    <row r="397" ht="120" customHeight="1"/>
    <row r="398" ht="120" customHeight="1"/>
    <row r="399" ht="120" customHeight="1"/>
    <row r="400" ht="120" customHeight="1"/>
    <row r="401" ht="120" customHeight="1"/>
    <row r="402" ht="120" customHeight="1"/>
    <row r="403" ht="120" customHeight="1"/>
    <row r="404" ht="120" customHeight="1"/>
    <row r="405" ht="120" customHeight="1"/>
    <row r="406" ht="120" customHeight="1"/>
    <row r="407" ht="120" customHeight="1"/>
    <row r="408" ht="120" customHeight="1"/>
    <row r="409" ht="120" customHeight="1"/>
    <row r="410" ht="120" customHeight="1"/>
    <row r="411" ht="120" customHeight="1"/>
    <row r="412" ht="120" customHeight="1"/>
    <row r="413" ht="120" customHeight="1"/>
    <row r="414" ht="120" customHeight="1"/>
    <row r="415" ht="120" customHeight="1"/>
    <row r="416" ht="120" customHeight="1"/>
    <row r="417" ht="120" customHeight="1"/>
    <row r="418" ht="120" customHeight="1"/>
    <row r="419" ht="120" customHeight="1"/>
    <row r="420" ht="120" customHeight="1"/>
    <row r="421" ht="120" customHeight="1"/>
    <row r="422" ht="120" customHeight="1"/>
    <row r="423" ht="120" customHeight="1"/>
    <row r="424" ht="120" customHeight="1"/>
    <row r="425" ht="120" customHeight="1"/>
    <row r="426" ht="120" customHeight="1"/>
    <row r="427" ht="120" customHeight="1"/>
    <row r="428" ht="120" customHeight="1"/>
    <row r="429" ht="120" customHeight="1"/>
    <row r="430" ht="120" customHeight="1"/>
    <row r="431" ht="120" customHeight="1"/>
    <row r="432" ht="120" customHeight="1"/>
    <row r="433" ht="120" customHeight="1"/>
    <row r="434" ht="120" customHeight="1"/>
    <row r="435" ht="120" customHeight="1"/>
    <row r="436" ht="120" customHeight="1"/>
    <row r="437" ht="120" customHeight="1"/>
    <row r="438" ht="120" customHeight="1"/>
    <row r="439" ht="120" customHeight="1"/>
    <row r="440" ht="120" customHeight="1"/>
    <row r="441" ht="120" customHeight="1"/>
    <row r="442" ht="120" customHeight="1"/>
    <row r="443" ht="120" customHeight="1"/>
    <row r="444" ht="120" customHeight="1"/>
    <row r="445" ht="120" customHeight="1"/>
    <row r="446" ht="120" customHeight="1"/>
    <row r="447" ht="120" customHeight="1"/>
    <row r="448" ht="120" customHeight="1"/>
    <row r="449" ht="120" customHeight="1"/>
    <row r="450" ht="120" customHeight="1"/>
    <row r="451" ht="120" customHeight="1"/>
    <row r="452" ht="120" customHeight="1"/>
    <row r="453" ht="120" customHeight="1"/>
    <row r="454" ht="120" customHeight="1"/>
    <row r="455" ht="120" customHeight="1"/>
    <row r="456" ht="120" customHeight="1"/>
    <row r="457" ht="120" customHeight="1"/>
    <row r="458" ht="120" customHeight="1"/>
    <row r="459" ht="120" customHeight="1"/>
    <row r="460" ht="120" customHeight="1"/>
    <row r="461" ht="120" customHeight="1"/>
    <row r="462" ht="120" customHeight="1"/>
    <row r="463" ht="120" customHeight="1"/>
    <row r="464" ht="120" customHeight="1"/>
    <row r="465" ht="120" customHeight="1"/>
    <row r="466" ht="120" customHeight="1"/>
    <row r="467" ht="120" customHeight="1"/>
    <row r="468" ht="120" customHeight="1"/>
    <row r="469" ht="120" customHeight="1"/>
    <row r="470" ht="120" customHeight="1"/>
    <row r="471" ht="120" customHeight="1"/>
    <row r="472" ht="120" customHeight="1"/>
    <row r="473" ht="120" customHeight="1"/>
    <row r="474" ht="120" customHeight="1"/>
    <row r="475" ht="120" customHeight="1"/>
    <row r="476" ht="120" customHeight="1"/>
    <row r="477" ht="120" customHeight="1"/>
    <row r="478" ht="120" customHeight="1"/>
    <row r="479" ht="120" customHeight="1"/>
    <row r="480" ht="120" customHeight="1"/>
    <row r="481" ht="120" customHeight="1"/>
    <row r="482" ht="120" customHeight="1"/>
    <row r="483" ht="120" customHeight="1"/>
    <row r="484" ht="120" customHeight="1"/>
    <row r="485" ht="120" customHeight="1"/>
    <row r="486" ht="120" customHeight="1"/>
    <row r="487" ht="120" customHeight="1"/>
    <row r="488" ht="120" customHeight="1"/>
    <row r="489" ht="120" customHeight="1"/>
    <row r="490" ht="120" customHeight="1"/>
    <row r="491" ht="120" customHeight="1"/>
    <row r="492" ht="120" customHeight="1"/>
    <row r="493" ht="120" customHeight="1"/>
    <row r="494" ht="120" customHeight="1"/>
    <row r="495" ht="120" customHeight="1"/>
    <row r="496" ht="120" customHeight="1"/>
    <row r="497" ht="120" customHeight="1"/>
    <row r="498" ht="120" customHeight="1"/>
    <row r="499" ht="120" customHeight="1"/>
    <row r="500" ht="120" customHeight="1"/>
    <row r="501" ht="120" customHeight="1"/>
    <row r="502" ht="120" customHeight="1"/>
    <row r="503" ht="120" customHeight="1"/>
    <row r="504" ht="120" customHeight="1"/>
    <row r="505" ht="120" customHeight="1"/>
    <row r="506" ht="120" customHeight="1"/>
    <row r="507" ht="120" customHeight="1"/>
    <row r="508" ht="120" customHeight="1"/>
    <row r="509" ht="120" customHeight="1"/>
    <row r="510" ht="120" customHeight="1"/>
    <row r="511" ht="120" customHeight="1"/>
    <row r="512" ht="120" customHeight="1"/>
    <row r="513" ht="120" customHeight="1"/>
    <row r="514" ht="120" customHeight="1"/>
    <row r="515" ht="120" customHeight="1"/>
    <row r="516" ht="120" customHeight="1"/>
    <row r="517" ht="120" customHeight="1"/>
    <row r="518" ht="120" customHeight="1"/>
    <row r="519" ht="120" customHeight="1"/>
    <row r="520" ht="120" customHeight="1"/>
    <row r="521" ht="120" customHeight="1"/>
    <row r="522" ht="120" customHeight="1"/>
    <row r="523" ht="120" customHeight="1"/>
    <row r="524" ht="120" customHeight="1"/>
    <row r="525" ht="120" customHeight="1"/>
    <row r="526" ht="120" customHeight="1"/>
    <row r="527" ht="120" customHeight="1"/>
    <row r="528" ht="120" customHeight="1"/>
    <row r="529" ht="120" customHeight="1"/>
    <row r="530" ht="120" customHeight="1"/>
    <row r="531" ht="120" customHeight="1"/>
    <row r="532" ht="120" customHeight="1"/>
    <row r="533" ht="120" customHeight="1"/>
    <row r="534" ht="120" customHeight="1"/>
    <row r="535" ht="120" customHeight="1"/>
    <row r="536" ht="120" customHeight="1"/>
    <row r="537" ht="120" customHeight="1"/>
    <row r="538" ht="120" customHeight="1"/>
    <row r="539" ht="120" customHeight="1"/>
    <row r="540" ht="120" customHeight="1"/>
    <row r="541" ht="120" customHeight="1"/>
    <row r="542" ht="120" customHeight="1"/>
    <row r="543" ht="120" customHeight="1"/>
    <row r="544" ht="120" customHeight="1"/>
    <row r="545" ht="120" customHeight="1"/>
    <row r="546" ht="120" customHeight="1"/>
    <row r="547" ht="120" customHeight="1"/>
    <row r="548" ht="120" customHeight="1"/>
    <row r="549" ht="120" customHeight="1"/>
    <row r="550" ht="120" customHeight="1"/>
    <row r="551" ht="120" customHeight="1"/>
    <row r="552" ht="120" customHeight="1"/>
    <row r="553" ht="120" customHeight="1"/>
    <row r="554" ht="120" customHeight="1"/>
    <row r="555" ht="120" customHeight="1"/>
    <row r="556" ht="120" customHeight="1"/>
    <row r="557" ht="120" customHeight="1"/>
    <row r="558" ht="120" customHeight="1"/>
    <row r="559" ht="120" customHeight="1"/>
    <row r="560" ht="120" customHeight="1"/>
    <row r="561" ht="120" customHeight="1"/>
    <row r="562" ht="120" customHeight="1"/>
    <row r="563" ht="120" customHeight="1"/>
    <row r="564" ht="120" customHeight="1"/>
    <row r="565" ht="120" customHeight="1"/>
    <row r="566" ht="120" customHeight="1"/>
    <row r="567" ht="120" customHeight="1"/>
    <row r="568" ht="120" customHeight="1"/>
    <row r="569" ht="120" customHeight="1"/>
    <row r="570" ht="120" customHeight="1"/>
    <row r="571" ht="120" customHeight="1"/>
    <row r="572" ht="120" customHeight="1"/>
    <row r="573" ht="120" customHeight="1"/>
    <row r="574" ht="120" customHeight="1"/>
    <row r="575" ht="120" customHeight="1"/>
    <row r="576" ht="120" customHeight="1"/>
    <row r="577" ht="120" customHeight="1"/>
    <row r="578" ht="120" customHeight="1"/>
    <row r="579" ht="120" customHeight="1"/>
    <row r="580" ht="120" customHeight="1"/>
    <row r="581" ht="120" customHeight="1"/>
    <row r="582" ht="120" customHeight="1"/>
    <row r="583" ht="120" customHeight="1"/>
    <row r="584" ht="120" customHeight="1"/>
    <row r="585" ht="120" customHeight="1"/>
    <row r="586" ht="120" customHeight="1"/>
    <row r="587" ht="120" customHeight="1"/>
    <row r="588" ht="120" customHeight="1"/>
    <row r="589" ht="120" customHeight="1"/>
    <row r="590" ht="120" customHeight="1"/>
    <row r="591" ht="120" customHeight="1"/>
    <row r="592" ht="120" customHeight="1"/>
    <row r="593" ht="120" customHeight="1"/>
    <row r="594" ht="120" customHeight="1"/>
    <row r="595" ht="120" customHeight="1"/>
    <row r="596" ht="120" customHeight="1"/>
    <row r="597" ht="120" customHeight="1"/>
    <row r="598" ht="120" customHeight="1"/>
    <row r="599" ht="120" customHeight="1"/>
    <row r="600" ht="120" customHeight="1"/>
    <row r="601" ht="120" customHeight="1"/>
    <row r="602" ht="120" customHeight="1"/>
    <row r="603" ht="120" customHeight="1"/>
    <row r="604" ht="120" customHeight="1"/>
    <row r="605" ht="120" customHeight="1"/>
    <row r="606" ht="120" customHeight="1"/>
    <row r="607" ht="120" customHeight="1"/>
    <row r="608" ht="120" customHeight="1"/>
    <row r="609" ht="120" customHeight="1"/>
    <row r="610" ht="120" customHeight="1"/>
    <row r="611" ht="120" customHeight="1"/>
    <row r="612" ht="120" customHeight="1"/>
    <row r="613" ht="120" customHeight="1"/>
    <row r="614" ht="120" customHeight="1"/>
    <row r="615" ht="120" customHeight="1"/>
    <row r="616" ht="120" customHeight="1"/>
    <row r="617" ht="120" customHeight="1"/>
    <row r="618" ht="120" customHeight="1"/>
    <row r="619" ht="120" customHeight="1"/>
    <row r="620" ht="120" customHeight="1"/>
    <row r="621" ht="120" customHeight="1"/>
    <row r="622" ht="120" customHeight="1"/>
    <row r="623" ht="120" customHeight="1"/>
    <row r="624" ht="120" customHeight="1"/>
    <row r="625" ht="120" customHeight="1"/>
    <row r="626" ht="120" customHeight="1"/>
    <row r="627" ht="120" customHeight="1"/>
    <row r="628" ht="120" customHeight="1"/>
    <row r="629" ht="120" customHeight="1"/>
    <row r="630" ht="120" customHeight="1"/>
    <row r="631" ht="120" customHeight="1"/>
    <row r="632" ht="120" customHeight="1"/>
    <row r="633" ht="120" customHeight="1"/>
    <row r="634" ht="120" customHeight="1"/>
    <row r="635" ht="120" customHeight="1"/>
    <row r="636" ht="120" customHeight="1"/>
    <row r="637" ht="120" customHeight="1"/>
    <row r="638" ht="120" customHeight="1"/>
    <row r="639" ht="120" customHeight="1"/>
    <row r="640" ht="120" customHeight="1"/>
    <row r="641" ht="120" customHeight="1"/>
    <row r="642" ht="120" customHeight="1"/>
    <row r="643" ht="120" customHeight="1"/>
    <row r="644" ht="120" customHeight="1"/>
    <row r="645" ht="120" customHeight="1"/>
    <row r="646" ht="120" customHeight="1"/>
    <row r="647" ht="120" customHeight="1"/>
    <row r="648" ht="120" customHeight="1"/>
    <row r="649" ht="120" customHeight="1"/>
    <row r="650" ht="120" customHeight="1"/>
    <row r="651" ht="120" customHeight="1"/>
    <row r="652" ht="120" customHeight="1"/>
    <row r="653" ht="120" customHeight="1"/>
    <row r="654" ht="120" customHeight="1"/>
    <row r="655" ht="120" customHeight="1"/>
    <row r="656" ht="120" customHeight="1"/>
    <row r="657" ht="120" customHeight="1"/>
    <row r="658" ht="120" customHeight="1"/>
    <row r="659" ht="120" customHeight="1"/>
    <row r="660" ht="120" customHeight="1"/>
    <row r="661" ht="120" customHeight="1"/>
    <row r="662" ht="120" customHeight="1"/>
    <row r="663" ht="120" customHeight="1"/>
    <row r="664" ht="120" customHeight="1"/>
    <row r="665" ht="120" customHeight="1"/>
    <row r="666" ht="120" customHeight="1"/>
    <row r="667" ht="120" customHeight="1"/>
    <row r="668" ht="120" customHeight="1"/>
    <row r="669" ht="120" customHeight="1"/>
    <row r="670" ht="120" customHeight="1"/>
    <row r="671" ht="120" customHeight="1"/>
    <row r="672" ht="120" customHeight="1"/>
    <row r="673" ht="120" customHeight="1"/>
    <row r="674" ht="120" customHeight="1"/>
    <row r="675" ht="120" customHeight="1"/>
    <row r="676" ht="120" customHeight="1"/>
    <row r="677" ht="120" customHeight="1"/>
    <row r="678" ht="120" customHeight="1"/>
    <row r="679" ht="120" customHeight="1"/>
    <row r="680" ht="120" customHeight="1"/>
    <row r="681" ht="120" customHeight="1"/>
    <row r="682" ht="120" customHeight="1"/>
    <row r="683" ht="120" customHeight="1"/>
    <row r="684" ht="120" customHeight="1"/>
    <row r="685" ht="120" customHeight="1"/>
    <row r="686" ht="120" customHeight="1"/>
    <row r="687" ht="120" customHeight="1"/>
    <row r="688" ht="120" customHeight="1"/>
    <row r="689" ht="120" customHeight="1"/>
    <row r="690" ht="120" customHeight="1"/>
    <row r="691" ht="120" customHeight="1"/>
    <row r="692" ht="120" customHeight="1"/>
    <row r="693" ht="120" customHeight="1"/>
    <row r="694" ht="120" customHeight="1"/>
    <row r="695" ht="120" customHeight="1"/>
    <row r="696" ht="120" customHeight="1"/>
    <row r="697" ht="120" customHeight="1"/>
    <row r="698" ht="120" customHeight="1"/>
    <row r="699" ht="120" customHeight="1"/>
    <row r="700" ht="120" customHeight="1"/>
    <row r="701" ht="120" customHeight="1"/>
    <row r="702" ht="120" customHeight="1"/>
    <row r="703" ht="120" customHeight="1"/>
    <row r="704" ht="120" customHeight="1"/>
    <row r="705" ht="120" customHeight="1"/>
    <row r="706" ht="120" customHeight="1"/>
    <row r="707" ht="120" customHeight="1"/>
    <row r="708" ht="120" customHeight="1"/>
    <row r="709" ht="120" customHeight="1"/>
    <row r="710" ht="120" customHeight="1"/>
    <row r="711" ht="120" customHeight="1"/>
    <row r="712" ht="120" customHeight="1"/>
    <row r="713" ht="120" customHeight="1"/>
    <row r="714" ht="120" customHeight="1"/>
    <row r="715" ht="120" customHeight="1"/>
    <row r="716" ht="120" customHeight="1"/>
    <row r="717" ht="120" customHeight="1"/>
    <row r="718" ht="120" customHeight="1"/>
    <row r="719" ht="120" customHeight="1"/>
    <row r="720" ht="120" customHeight="1"/>
    <row r="721" ht="120" customHeight="1"/>
    <row r="722" ht="120" customHeight="1"/>
    <row r="723" ht="120" customHeight="1"/>
    <row r="724" ht="120" customHeight="1"/>
    <row r="725" ht="120" customHeight="1"/>
    <row r="726" ht="120" customHeight="1"/>
    <row r="727" ht="120" customHeight="1"/>
    <row r="728" ht="120" customHeight="1"/>
    <row r="729" ht="120" customHeight="1"/>
    <row r="730" ht="120" customHeight="1"/>
    <row r="731" ht="120" customHeight="1"/>
    <row r="732" ht="120" customHeight="1"/>
    <row r="733" ht="120" customHeight="1"/>
    <row r="734" ht="120" customHeight="1"/>
    <row r="735" ht="120" customHeight="1"/>
    <row r="736" ht="120" customHeight="1"/>
    <row r="737" ht="120" customHeight="1"/>
    <row r="738" ht="120" customHeight="1"/>
    <row r="739" ht="120" customHeight="1"/>
    <row r="740" ht="120" customHeight="1"/>
    <row r="741" ht="120" customHeight="1"/>
    <row r="742" ht="120" customHeight="1"/>
    <row r="743" ht="120" customHeight="1"/>
    <row r="744" ht="120" customHeight="1"/>
    <row r="745" ht="120" customHeight="1"/>
    <row r="746" ht="120" customHeight="1"/>
    <row r="747" ht="120" customHeight="1"/>
    <row r="748" ht="120" customHeight="1"/>
    <row r="749" ht="120" customHeight="1"/>
    <row r="750" ht="120" customHeight="1"/>
    <row r="751" ht="120" customHeight="1"/>
    <row r="752" ht="120" customHeight="1"/>
    <row r="753" ht="120" customHeight="1"/>
    <row r="754" ht="120" customHeight="1"/>
    <row r="755" ht="120" customHeight="1"/>
    <row r="756" ht="120" customHeight="1"/>
    <row r="757" ht="120" customHeight="1"/>
    <row r="758" ht="120" customHeight="1"/>
    <row r="759" ht="120" customHeight="1"/>
    <row r="760" ht="120" customHeight="1"/>
    <row r="761" ht="120" customHeight="1"/>
    <row r="762" ht="120" customHeight="1"/>
    <row r="763" ht="120" customHeight="1"/>
    <row r="764" ht="120" customHeight="1"/>
    <row r="765" ht="120" customHeight="1"/>
    <row r="766" ht="120" customHeight="1"/>
    <row r="767" ht="120" customHeight="1"/>
    <row r="768" ht="120" customHeight="1"/>
    <row r="769" ht="120" customHeight="1"/>
    <row r="770" ht="120" customHeight="1"/>
    <row r="771" ht="120" customHeight="1"/>
    <row r="772" ht="120" customHeight="1"/>
    <row r="773" ht="120" customHeight="1"/>
    <row r="774" ht="120" customHeight="1"/>
    <row r="775" ht="120" customHeight="1"/>
    <row r="776" ht="120" customHeight="1"/>
    <row r="777" ht="120" customHeight="1"/>
    <row r="778" ht="120" customHeight="1"/>
    <row r="779" ht="120" customHeight="1"/>
    <row r="780" ht="120" customHeight="1"/>
    <row r="781" ht="120" customHeight="1"/>
    <row r="782" ht="120" customHeight="1"/>
    <row r="783" ht="120" customHeight="1"/>
    <row r="784" ht="120" customHeight="1"/>
    <row r="785" ht="120" customHeight="1"/>
    <row r="786" ht="120" customHeight="1"/>
    <row r="787" ht="120" customHeight="1"/>
    <row r="788" ht="120" customHeight="1"/>
    <row r="789" ht="120" customHeight="1"/>
    <row r="790" ht="120" customHeight="1"/>
    <row r="791" ht="120" customHeight="1"/>
    <row r="792" ht="120" customHeight="1"/>
    <row r="793" ht="120" customHeight="1"/>
    <row r="794" ht="120" customHeight="1"/>
    <row r="795" ht="120" customHeight="1"/>
    <row r="796" ht="120" customHeight="1"/>
    <row r="797" ht="120" customHeight="1"/>
    <row r="798" ht="120" customHeight="1"/>
    <row r="799" ht="120" customHeight="1"/>
    <row r="800" ht="120" customHeight="1"/>
    <row r="801" ht="120" customHeight="1"/>
    <row r="802" ht="120" customHeight="1"/>
    <row r="803" ht="120" customHeight="1"/>
    <row r="804" ht="120" customHeight="1"/>
    <row r="805" ht="120" customHeight="1"/>
    <row r="806" ht="120" customHeight="1"/>
    <row r="807" ht="120" customHeight="1"/>
    <row r="808" ht="120" customHeight="1"/>
    <row r="809" ht="120" customHeight="1"/>
    <row r="810" ht="120" customHeight="1"/>
    <row r="811" ht="120" customHeight="1"/>
    <row r="812" ht="120" customHeight="1"/>
    <row r="813" ht="120" customHeight="1"/>
    <row r="814" ht="120" customHeight="1"/>
    <row r="815" ht="120" customHeight="1"/>
    <row r="816" ht="120" customHeight="1"/>
    <row r="817" ht="120" customHeight="1"/>
    <row r="818" ht="120" customHeight="1"/>
    <row r="819" ht="120" customHeight="1"/>
    <row r="820" ht="120" customHeight="1"/>
    <row r="821" ht="120" customHeight="1"/>
    <row r="822" ht="120" customHeight="1"/>
    <row r="823" ht="120" customHeight="1"/>
    <row r="824" ht="120" customHeight="1"/>
    <row r="825" ht="120" customHeight="1"/>
    <row r="826" ht="120" customHeight="1"/>
    <row r="827" ht="120" customHeight="1"/>
    <row r="828" ht="120" customHeight="1"/>
    <row r="829" ht="120" customHeight="1"/>
    <row r="830" ht="120" customHeight="1"/>
    <row r="831" ht="120" customHeight="1"/>
    <row r="832" ht="120" customHeight="1"/>
    <row r="833" ht="120" customHeight="1"/>
    <row r="834" ht="120" customHeight="1"/>
    <row r="835" ht="120" customHeight="1"/>
    <row r="836" ht="120" customHeight="1"/>
    <row r="837" ht="120" customHeight="1"/>
    <row r="838" ht="120" customHeight="1"/>
    <row r="839" ht="120" customHeight="1"/>
    <row r="840" ht="120" customHeight="1"/>
    <row r="841" ht="120" customHeight="1"/>
    <row r="842" ht="120" customHeight="1"/>
    <row r="843" ht="120" customHeight="1"/>
    <row r="844" ht="120" customHeight="1"/>
    <row r="845" ht="120" customHeight="1"/>
    <row r="846" ht="120" customHeight="1"/>
    <row r="847" ht="120" customHeight="1"/>
    <row r="848" ht="120" customHeight="1"/>
    <row r="849" ht="120" customHeight="1"/>
    <row r="850" ht="120" customHeight="1"/>
    <row r="851" ht="120" customHeight="1"/>
    <row r="852" ht="120" customHeight="1"/>
    <row r="853" ht="120" customHeight="1"/>
    <row r="854" ht="120" customHeight="1"/>
    <row r="855" ht="120" customHeight="1"/>
    <row r="856" ht="120" customHeight="1"/>
    <row r="857" ht="120" customHeight="1"/>
    <row r="858" ht="120" customHeight="1"/>
    <row r="859" ht="120" customHeight="1"/>
    <row r="860" ht="120" customHeight="1"/>
    <row r="861" ht="120" customHeight="1"/>
    <row r="862" ht="120" customHeight="1"/>
    <row r="863" ht="120" customHeight="1"/>
    <row r="864" ht="120" customHeight="1"/>
    <row r="865" ht="120" customHeight="1"/>
    <row r="866" ht="120" customHeight="1"/>
    <row r="867" ht="120" customHeight="1"/>
    <row r="868" ht="120" customHeight="1"/>
    <row r="869" ht="120" customHeight="1"/>
    <row r="870" ht="120" customHeight="1"/>
    <row r="871" ht="120" customHeight="1"/>
    <row r="872" ht="120" customHeight="1"/>
    <row r="873" ht="120" customHeight="1"/>
    <row r="874" ht="120" customHeight="1"/>
    <row r="875" ht="120" customHeight="1"/>
    <row r="876" ht="120" customHeight="1"/>
    <row r="877" ht="120" customHeight="1"/>
    <row r="878" ht="120" customHeight="1"/>
    <row r="879" ht="120" customHeight="1"/>
    <row r="880" ht="120" customHeight="1"/>
    <row r="881" ht="120" customHeight="1"/>
    <row r="882" ht="120" customHeight="1"/>
    <row r="883" ht="120" customHeight="1"/>
    <row r="884" ht="120" customHeight="1"/>
    <row r="885" ht="120" customHeight="1"/>
    <row r="886" ht="120" customHeight="1"/>
    <row r="887" ht="120" customHeight="1"/>
    <row r="888" ht="120" customHeight="1"/>
    <row r="889" ht="120" customHeight="1"/>
    <row r="890" ht="120" customHeight="1"/>
    <row r="891" ht="120" customHeight="1"/>
    <row r="892" ht="120" customHeight="1"/>
    <row r="893" ht="120" customHeight="1"/>
    <row r="894" ht="120" customHeight="1"/>
    <row r="895" ht="120" customHeight="1"/>
    <row r="896" ht="120" customHeight="1"/>
    <row r="897" ht="120" customHeight="1"/>
    <row r="898" ht="120" customHeight="1"/>
    <row r="899" ht="120" customHeight="1"/>
    <row r="900" ht="120" customHeight="1"/>
    <row r="901" ht="120" customHeight="1"/>
    <row r="902" ht="120" customHeight="1"/>
    <row r="903" ht="120" customHeight="1"/>
    <row r="904" ht="120" customHeight="1"/>
    <row r="905" ht="120" customHeight="1"/>
    <row r="906" ht="120" customHeight="1"/>
    <row r="907" ht="120" customHeight="1"/>
    <row r="908" ht="120" customHeight="1"/>
    <row r="909" ht="120" customHeight="1"/>
    <row r="910" ht="120" customHeight="1"/>
    <row r="911" ht="120" customHeight="1"/>
    <row r="912" ht="120" customHeight="1"/>
    <row r="913" ht="120" customHeight="1"/>
    <row r="914" ht="120" customHeight="1"/>
    <row r="915" ht="120" customHeight="1"/>
    <row r="916" ht="120" customHeight="1"/>
    <row r="917" ht="120" customHeight="1"/>
    <row r="918" ht="120" customHeight="1"/>
    <row r="919" ht="120" customHeight="1"/>
    <row r="920" ht="120" customHeight="1"/>
    <row r="921" ht="120" customHeight="1"/>
    <row r="922" ht="120" customHeight="1"/>
    <row r="923" ht="120" customHeight="1"/>
    <row r="924" ht="120" customHeight="1"/>
    <row r="925" ht="120" customHeight="1"/>
    <row r="926" ht="120" customHeight="1"/>
    <row r="927" ht="120" customHeight="1"/>
    <row r="928" ht="120" customHeight="1"/>
    <row r="929" ht="120" customHeight="1"/>
    <row r="930" ht="120" customHeight="1"/>
    <row r="931" ht="120" customHeight="1"/>
    <row r="932" ht="120" customHeight="1"/>
    <row r="933" ht="120" customHeight="1"/>
    <row r="934" ht="120" customHeight="1"/>
    <row r="935" ht="120" customHeight="1"/>
    <row r="936" ht="120" customHeight="1"/>
    <row r="937" ht="120" customHeight="1"/>
    <row r="938" ht="120" customHeight="1"/>
    <row r="939" ht="120" customHeight="1"/>
    <row r="940" ht="120" customHeight="1"/>
    <row r="941" ht="120" customHeight="1"/>
    <row r="942" ht="120" customHeight="1"/>
    <row r="943" ht="120" customHeight="1"/>
    <row r="944" ht="120" customHeight="1"/>
    <row r="945" ht="120" customHeight="1"/>
    <row r="946" ht="120" customHeight="1"/>
    <row r="947" ht="120" customHeight="1"/>
    <row r="948" ht="120" customHeight="1"/>
    <row r="949" ht="120" customHeight="1"/>
    <row r="950" ht="120" customHeight="1"/>
    <row r="951" ht="120" customHeight="1"/>
    <row r="952" ht="120" customHeight="1"/>
    <row r="953" ht="120" customHeight="1"/>
    <row r="954" ht="120" customHeight="1"/>
    <row r="955" ht="120" customHeight="1"/>
    <row r="956" ht="120" customHeight="1"/>
    <row r="957" ht="120" customHeight="1"/>
    <row r="958" ht="120" customHeight="1"/>
    <row r="959" ht="120" customHeight="1"/>
    <row r="960" ht="120" customHeight="1"/>
    <row r="961" ht="120" customHeight="1"/>
    <row r="962" ht="120" customHeight="1"/>
    <row r="963" ht="120" customHeight="1"/>
    <row r="964" ht="120" customHeight="1"/>
    <row r="965" ht="120" customHeight="1"/>
    <row r="966" ht="120" customHeight="1"/>
    <row r="967" ht="120" customHeight="1"/>
    <row r="968" ht="120" customHeight="1"/>
    <row r="969" ht="120" customHeight="1"/>
    <row r="970" ht="120" customHeight="1"/>
    <row r="971" ht="120" customHeight="1"/>
    <row r="972" ht="120" customHeight="1"/>
    <row r="973" ht="120" customHeight="1"/>
    <row r="974" ht="120" customHeight="1"/>
    <row r="975" ht="120" customHeight="1"/>
    <row r="976" ht="120" customHeight="1"/>
    <row r="977" ht="120" customHeight="1"/>
    <row r="978" ht="120" customHeight="1"/>
    <row r="979" ht="120" customHeight="1"/>
    <row r="980" ht="120" customHeight="1"/>
    <row r="981" ht="120" customHeight="1"/>
    <row r="982" ht="120" customHeight="1"/>
    <row r="983" ht="120" customHeight="1"/>
    <row r="984" ht="120" customHeight="1"/>
    <row r="985" ht="120" customHeight="1"/>
    <row r="986" ht="120" customHeight="1"/>
    <row r="987" ht="120" customHeight="1"/>
    <row r="988" ht="120" customHeight="1"/>
    <row r="989" ht="120" customHeight="1"/>
    <row r="990" ht="120" customHeight="1"/>
    <row r="991" ht="120" customHeight="1"/>
    <row r="992" ht="120" customHeight="1"/>
    <row r="993" ht="120" customHeight="1"/>
    <row r="994" ht="120" customHeight="1"/>
    <row r="995" ht="120" customHeight="1"/>
    <row r="996" ht="120" customHeight="1"/>
    <row r="997" ht="120" customHeight="1"/>
    <row r="998" ht="120" customHeight="1"/>
    <row r="999" ht="120" customHeight="1"/>
    <row r="1000" ht="120" customHeight="1"/>
    <row r="1001" ht="120" customHeight="1"/>
    <row r="1002" ht="120" customHeight="1"/>
    <row r="1003" ht="120" customHeight="1"/>
    <row r="1004" ht="120" customHeight="1"/>
    <row r="1005" ht="120" customHeight="1"/>
    <row r="1006" ht="120" customHeight="1"/>
    <row r="1007" ht="120" customHeight="1"/>
    <row r="1008" ht="120" customHeight="1"/>
    <row r="1009" ht="120" customHeight="1"/>
    <row r="1010" ht="120" customHeight="1"/>
    <row r="1011" ht="120" customHeight="1"/>
    <row r="1012" ht="120" customHeight="1"/>
    <row r="1013" ht="120" customHeight="1"/>
    <row r="1014" ht="120" customHeight="1"/>
    <row r="1015" ht="120" customHeight="1"/>
    <row r="1016" ht="120" customHeight="1"/>
    <row r="1017" ht="120" customHeight="1"/>
    <row r="1018" ht="120" customHeight="1"/>
    <row r="1019" ht="120" customHeight="1"/>
    <row r="1020" ht="120" customHeight="1"/>
    <row r="1021" ht="120" customHeight="1"/>
    <row r="1022" ht="120" customHeight="1"/>
    <row r="1023" ht="120" customHeight="1"/>
    <row r="1024" ht="120" customHeight="1"/>
    <row r="1025" ht="120" customHeight="1"/>
    <row r="1026" ht="120" customHeight="1"/>
    <row r="1027" ht="120" customHeight="1"/>
    <row r="1028" ht="120" customHeight="1"/>
    <row r="1029" ht="120" customHeight="1"/>
    <row r="1030" ht="120" customHeight="1"/>
    <row r="1031" ht="120" customHeight="1"/>
    <row r="1032" ht="120" customHeight="1"/>
    <row r="1033" ht="120" customHeight="1"/>
    <row r="1034" ht="120" customHeight="1"/>
    <row r="1035" ht="120" customHeight="1"/>
    <row r="1036" ht="120" customHeight="1"/>
    <row r="1037" ht="120" customHeight="1"/>
    <row r="1038" ht="120" customHeight="1"/>
    <row r="1039" ht="120" customHeight="1"/>
    <row r="1040" ht="120" customHeight="1"/>
    <row r="1041" ht="120" customHeight="1"/>
    <row r="1042" ht="120" customHeight="1"/>
    <row r="1043" ht="120" customHeight="1"/>
    <row r="1044" ht="120" customHeight="1"/>
    <row r="1045" ht="120" customHeight="1"/>
    <row r="1046" ht="120" customHeight="1"/>
    <row r="1047" ht="120" customHeight="1"/>
    <row r="1048" ht="120" customHeight="1"/>
    <row r="1049" ht="120" customHeight="1"/>
    <row r="1050" ht="120" customHeight="1"/>
    <row r="1051" ht="120" customHeight="1"/>
    <row r="1052" ht="120" customHeight="1"/>
    <row r="1053" ht="120" customHeight="1"/>
    <row r="1054" ht="120" customHeight="1"/>
    <row r="1055" ht="120" customHeight="1"/>
    <row r="1056" ht="120" customHeight="1"/>
    <row r="1057" ht="120" customHeight="1"/>
    <row r="1058" ht="120" customHeight="1"/>
    <row r="1059" ht="120" customHeight="1"/>
    <row r="1060" ht="120" customHeight="1"/>
    <row r="1061" ht="120" customHeight="1"/>
    <row r="1062" ht="120" customHeight="1"/>
    <row r="1063" ht="120" customHeight="1"/>
    <row r="1064" ht="120" customHeight="1"/>
    <row r="1065" ht="120" customHeight="1"/>
    <row r="1066" ht="120" customHeight="1"/>
    <row r="1067" ht="120" customHeight="1"/>
    <row r="1068" ht="120" customHeight="1"/>
    <row r="1069" ht="120" customHeight="1"/>
    <row r="1070" ht="120" customHeight="1"/>
    <row r="1071" ht="120" customHeight="1"/>
    <row r="1072" ht="120" customHeight="1"/>
    <row r="1073" ht="120" customHeight="1"/>
    <row r="1074" ht="120" customHeight="1"/>
    <row r="1075" ht="120" customHeight="1"/>
    <row r="1076" ht="120" customHeight="1"/>
    <row r="1077" ht="120" customHeight="1"/>
    <row r="1078" ht="120" customHeight="1"/>
    <row r="1079" ht="120" customHeight="1"/>
    <row r="1080" ht="120" customHeight="1"/>
    <row r="1081" ht="120" customHeight="1"/>
    <row r="1082" ht="120" customHeight="1"/>
    <row r="1083" ht="120" customHeight="1"/>
    <row r="1084" ht="120" customHeight="1"/>
    <row r="1085" ht="120" customHeight="1"/>
    <row r="1086" ht="120" customHeight="1"/>
    <row r="1087" ht="120" customHeight="1"/>
    <row r="1088" ht="120" customHeight="1"/>
    <row r="1089" ht="120" customHeight="1"/>
    <row r="1090" ht="120" customHeight="1"/>
    <row r="1091" ht="120" customHeight="1"/>
    <row r="1092" ht="120" customHeight="1"/>
    <row r="1093" ht="120" customHeight="1"/>
    <row r="1094" ht="120" customHeight="1"/>
    <row r="1095" ht="120" customHeight="1"/>
    <row r="1096" ht="120" customHeight="1"/>
    <row r="1097" ht="120" customHeight="1"/>
    <row r="1098" ht="120" customHeight="1"/>
    <row r="1099" ht="120" customHeight="1"/>
    <row r="1100" ht="120" customHeight="1"/>
    <row r="1101" ht="120" customHeight="1"/>
    <row r="1102" ht="120" customHeight="1"/>
    <row r="1103" ht="120" customHeight="1"/>
    <row r="1104" ht="120" customHeight="1"/>
    <row r="1105" ht="120" customHeight="1"/>
    <row r="1106" ht="120" customHeight="1"/>
    <row r="1107" ht="120" customHeight="1"/>
    <row r="1108" ht="120" customHeight="1"/>
    <row r="1109" ht="120" customHeight="1"/>
    <row r="1110" ht="120" customHeight="1"/>
    <row r="1111" ht="120" customHeight="1"/>
    <row r="1112" ht="120" customHeight="1"/>
    <row r="1113" ht="120" customHeight="1"/>
    <row r="1114" ht="120" customHeight="1"/>
    <row r="1115" ht="120" customHeight="1"/>
    <row r="1116" ht="120" customHeight="1"/>
    <row r="1117" ht="120" customHeight="1"/>
    <row r="1118" ht="120" customHeight="1"/>
    <row r="1119" ht="120" customHeight="1"/>
    <row r="1120" ht="120" customHeight="1"/>
    <row r="1121" ht="120" customHeight="1"/>
    <row r="1122" ht="120" customHeight="1"/>
    <row r="1123" ht="120" customHeight="1"/>
    <row r="1124" ht="120" customHeight="1"/>
    <row r="1125" ht="120" customHeight="1"/>
    <row r="1126" ht="120" customHeight="1"/>
    <row r="1127" ht="120" customHeight="1"/>
    <row r="1128" ht="120" customHeight="1"/>
    <row r="1129" ht="120" customHeight="1"/>
    <row r="1130" ht="120" customHeight="1"/>
    <row r="1131" ht="120" customHeight="1"/>
  </sheetData>
  <autoFilter ref="A3:AJ67" xr:uid="{4C040C28-FC21-4E3C-B4F9-47FD861869AF}"/>
  <mergeCells count="152">
    <mergeCell ref="AL61:AL67"/>
    <mergeCell ref="AL36:AL38"/>
    <mergeCell ref="AL39:AL41"/>
    <mergeCell ref="AL42:AL45"/>
    <mergeCell ref="AL46:AL49"/>
    <mergeCell ref="AL50:AL55"/>
    <mergeCell ref="AL56:AL60"/>
    <mergeCell ref="AL21:AL23"/>
    <mergeCell ref="AL24:AL26"/>
    <mergeCell ref="AL27:AL29"/>
    <mergeCell ref="AL30:AL32"/>
    <mergeCell ref="AL33:AL35"/>
    <mergeCell ref="AL7:AL8"/>
    <mergeCell ref="AL9:AL11"/>
    <mergeCell ref="AL12:AL14"/>
    <mergeCell ref="AL15:AL17"/>
    <mergeCell ref="AL18:AL20"/>
    <mergeCell ref="AL2:AL3"/>
    <mergeCell ref="AL4:AL6"/>
    <mergeCell ref="A1:AJ1"/>
    <mergeCell ref="A2:A3"/>
    <mergeCell ref="B2:B3"/>
    <mergeCell ref="C2:C3"/>
    <mergeCell ref="D2:D3"/>
    <mergeCell ref="E2:E3"/>
    <mergeCell ref="J2:M2"/>
    <mergeCell ref="N2:N3"/>
    <mergeCell ref="O2:O3"/>
    <mergeCell ref="P2:P3"/>
    <mergeCell ref="AF2:AF3"/>
    <mergeCell ref="AG2:AG3"/>
    <mergeCell ref="AH2:AH3"/>
    <mergeCell ref="AI2:AI3"/>
    <mergeCell ref="AJ2:AJ3"/>
    <mergeCell ref="Q2:Q3"/>
    <mergeCell ref="R2:R3"/>
    <mergeCell ref="S2:U2"/>
    <mergeCell ref="V2:V3"/>
    <mergeCell ref="W2:AB2"/>
    <mergeCell ref="AD2:AE2"/>
    <mergeCell ref="A4:A6"/>
    <mergeCell ref="AG4:AG6"/>
    <mergeCell ref="AH4:AH6"/>
    <mergeCell ref="AI4:AI6"/>
    <mergeCell ref="AJ4:AJ6"/>
    <mergeCell ref="M4:M67"/>
    <mergeCell ref="N4:N67"/>
    <mergeCell ref="P4:P67"/>
    <mergeCell ref="A7:A8"/>
    <mergeCell ref="AG7:AG8"/>
    <mergeCell ref="AH7:AH8"/>
    <mergeCell ref="AI7:AI8"/>
    <mergeCell ref="AJ7:AJ8"/>
    <mergeCell ref="A9:A11"/>
    <mergeCell ref="AG9:AG11"/>
    <mergeCell ref="AH9:AH11"/>
    <mergeCell ref="AI9:AI11"/>
    <mergeCell ref="AJ9:AJ11"/>
    <mergeCell ref="A12:A14"/>
    <mergeCell ref="AG12:AG14"/>
    <mergeCell ref="AH12:AH14"/>
    <mergeCell ref="AI12:AI14"/>
    <mergeCell ref="AJ12:AJ14"/>
    <mergeCell ref="A15:A17"/>
    <mergeCell ref="AG15:AG17"/>
    <mergeCell ref="AH15:AH17"/>
    <mergeCell ref="AI15:AI17"/>
    <mergeCell ref="AJ15:AJ17"/>
    <mergeCell ref="A18:A20"/>
    <mergeCell ref="AG18:AG20"/>
    <mergeCell ref="AH18:AH20"/>
    <mergeCell ref="AI18:AI20"/>
    <mergeCell ref="AJ18:AJ20"/>
    <mergeCell ref="A21:A23"/>
    <mergeCell ref="AG21:AG23"/>
    <mergeCell ref="AH21:AH23"/>
    <mergeCell ref="AI21:AI23"/>
    <mergeCell ref="AJ21:AJ23"/>
    <mergeCell ref="A24:A26"/>
    <mergeCell ref="AG24:AG26"/>
    <mergeCell ref="AH24:AH26"/>
    <mergeCell ref="AI24:AI26"/>
    <mergeCell ref="AJ24:AJ26"/>
    <mergeCell ref="A27:A29"/>
    <mergeCell ref="AG27:AG29"/>
    <mergeCell ref="AH27:AH29"/>
    <mergeCell ref="AI27:AI29"/>
    <mergeCell ref="AJ27:AJ29"/>
    <mergeCell ref="A30:A32"/>
    <mergeCell ref="AG30:AG32"/>
    <mergeCell ref="AH30:AH32"/>
    <mergeCell ref="AI30:AI32"/>
    <mergeCell ref="AJ30:AJ32"/>
    <mergeCell ref="A33:A35"/>
    <mergeCell ref="AG33:AG35"/>
    <mergeCell ref="AH33:AH35"/>
    <mergeCell ref="AI33:AI35"/>
    <mergeCell ref="AJ33:AJ35"/>
    <mergeCell ref="A36:A38"/>
    <mergeCell ref="AG36:AG38"/>
    <mergeCell ref="AH36:AH38"/>
    <mergeCell ref="AI36:AI38"/>
    <mergeCell ref="AJ36:AJ38"/>
    <mergeCell ref="A39:A41"/>
    <mergeCell ref="AG39:AG41"/>
    <mergeCell ref="AH39:AH41"/>
    <mergeCell ref="AI39:AI41"/>
    <mergeCell ref="AJ39:AJ41"/>
    <mergeCell ref="A42:A45"/>
    <mergeCell ref="AG42:AG45"/>
    <mergeCell ref="AH42:AH45"/>
    <mergeCell ref="AI42:AI45"/>
    <mergeCell ref="AJ42:AJ45"/>
    <mergeCell ref="A46:A49"/>
    <mergeCell ref="AG46:AG49"/>
    <mergeCell ref="AH46:AH49"/>
    <mergeCell ref="AI46:AI49"/>
    <mergeCell ref="AJ46:AJ49"/>
    <mergeCell ref="A50:A55"/>
    <mergeCell ref="AG50:AG55"/>
    <mergeCell ref="AH50:AH55"/>
    <mergeCell ref="AI50:AI55"/>
    <mergeCell ref="AJ50:AJ55"/>
    <mergeCell ref="A56:A60"/>
    <mergeCell ref="AG56:AG60"/>
    <mergeCell ref="AH56:AH60"/>
    <mergeCell ref="AI56:AI60"/>
    <mergeCell ref="AJ56:AJ60"/>
    <mergeCell ref="A61:A67"/>
    <mergeCell ref="AG61:AG67"/>
    <mergeCell ref="AH61:AH67"/>
    <mergeCell ref="AI61:AI67"/>
    <mergeCell ref="AJ61:AJ67"/>
    <mergeCell ref="AM2:AM3"/>
    <mergeCell ref="AM4:AM6"/>
    <mergeCell ref="AM7:AM8"/>
    <mergeCell ref="AM9:AM11"/>
    <mergeCell ref="AM12:AM14"/>
    <mergeCell ref="AM15:AM17"/>
    <mergeCell ref="AM18:AM20"/>
    <mergeCell ref="AM21:AM23"/>
    <mergeCell ref="AM24:AM26"/>
    <mergeCell ref="AM27:AM29"/>
    <mergeCell ref="AM30:AM32"/>
    <mergeCell ref="AM33:AM35"/>
    <mergeCell ref="AM61:AM67"/>
    <mergeCell ref="AM36:AM38"/>
    <mergeCell ref="AM39:AM41"/>
    <mergeCell ref="AM42:AM45"/>
    <mergeCell ref="AM46:AM49"/>
    <mergeCell ref="AM50:AM55"/>
    <mergeCell ref="AM56:AM60"/>
  </mergeCells>
  <phoneticPr fontId="3" type="noConversion"/>
  <conditionalFormatting sqref="A1:A65470">
    <cfRule type="duplicateValues" dxfId="2" priority="59" stopIfTrue="1"/>
  </conditionalFormatting>
  <conditionalFormatting sqref="E4:E67">
    <cfRule type="duplicateValues" dxfId="1" priority="61"/>
  </conditionalFormatting>
  <conditionalFormatting sqref="AL1:AL65470">
    <cfRule type="duplicateValues" dxfId="0" priority="62" stopIfTrue="1"/>
  </conditionalFormatting>
  <pageMargins left="0.28999999999999998" right="0.37" top="0.75" bottom="0.75" header="0.3" footer="0.3"/>
  <pageSetup paperSize="8" scale="10" orientation="landscape" r:id="rId1"/>
  <headerFooter>
    <oddHeader>&amp;C&amp;G&amp;R&amp;"Aptos"&amp;14&amp;K0000FF PUBLIC&amp;1#_x000D_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C3053-393C-41C4-B32C-032234441875}">
  <dimension ref="A1:AB16"/>
  <sheetViews>
    <sheetView topLeftCell="A3" zoomScale="70" zoomScaleNormal="70" zoomScaleSheetLayoutView="80" workbookViewId="0">
      <selection activeCell="M12" sqref="M12:P12"/>
    </sheetView>
  </sheetViews>
  <sheetFormatPr defaultColWidth="8.88671875" defaultRowHeight="15"/>
  <cols>
    <col min="1" max="28" width="10.33203125" style="1" customWidth="1"/>
    <col min="29" max="256" width="8.88671875" style="1"/>
    <col min="257" max="268" width="10.33203125" style="1" customWidth="1"/>
    <col min="269" max="269" width="13.88671875" style="1" customWidth="1"/>
    <col min="270" max="283" width="8.88671875" style="1"/>
    <col min="284" max="284" width="11.77734375" style="1" bestFit="1" customWidth="1"/>
    <col min="285" max="512" width="8.88671875" style="1"/>
    <col min="513" max="524" width="10.33203125" style="1" customWidth="1"/>
    <col min="525" max="525" width="13.88671875" style="1" customWidth="1"/>
    <col min="526" max="539" width="8.88671875" style="1"/>
    <col min="540" max="540" width="11.77734375" style="1" bestFit="1" customWidth="1"/>
    <col min="541" max="768" width="8.88671875" style="1"/>
    <col min="769" max="780" width="10.33203125" style="1" customWidth="1"/>
    <col min="781" max="781" width="13.88671875" style="1" customWidth="1"/>
    <col min="782" max="795" width="8.88671875" style="1"/>
    <col min="796" max="796" width="11.77734375" style="1" bestFit="1" customWidth="1"/>
    <col min="797" max="1024" width="8.88671875" style="1"/>
    <col min="1025" max="1036" width="10.33203125" style="1" customWidth="1"/>
    <col min="1037" max="1037" width="13.88671875" style="1" customWidth="1"/>
    <col min="1038" max="1051" width="8.88671875" style="1"/>
    <col min="1052" max="1052" width="11.77734375" style="1" bestFit="1" customWidth="1"/>
    <col min="1053" max="1280" width="8.88671875" style="1"/>
    <col min="1281" max="1292" width="10.33203125" style="1" customWidth="1"/>
    <col min="1293" max="1293" width="13.88671875" style="1" customWidth="1"/>
    <col min="1294" max="1307" width="8.88671875" style="1"/>
    <col min="1308" max="1308" width="11.77734375" style="1" bestFit="1" customWidth="1"/>
    <col min="1309" max="1536" width="8.88671875" style="1"/>
    <col min="1537" max="1548" width="10.33203125" style="1" customWidth="1"/>
    <col min="1549" max="1549" width="13.88671875" style="1" customWidth="1"/>
    <col min="1550" max="1563" width="8.88671875" style="1"/>
    <col min="1564" max="1564" width="11.77734375" style="1" bestFit="1" customWidth="1"/>
    <col min="1565" max="1792" width="8.88671875" style="1"/>
    <col min="1793" max="1804" width="10.33203125" style="1" customWidth="1"/>
    <col min="1805" max="1805" width="13.88671875" style="1" customWidth="1"/>
    <col min="1806" max="1819" width="8.88671875" style="1"/>
    <col min="1820" max="1820" width="11.77734375" style="1" bestFit="1" customWidth="1"/>
    <col min="1821" max="2048" width="8.88671875" style="1"/>
    <col min="2049" max="2060" width="10.33203125" style="1" customWidth="1"/>
    <col min="2061" max="2061" width="13.88671875" style="1" customWidth="1"/>
    <col min="2062" max="2075" width="8.88671875" style="1"/>
    <col min="2076" max="2076" width="11.77734375" style="1" bestFit="1" customWidth="1"/>
    <col min="2077" max="2304" width="8.88671875" style="1"/>
    <col min="2305" max="2316" width="10.33203125" style="1" customWidth="1"/>
    <col min="2317" max="2317" width="13.88671875" style="1" customWidth="1"/>
    <col min="2318" max="2331" width="8.88671875" style="1"/>
    <col min="2332" max="2332" width="11.77734375" style="1" bestFit="1" customWidth="1"/>
    <col min="2333" max="2560" width="8.88671875" style="1"/>
    <col min="2561" max="2572" width="10.33203125" style="1" customWidth="1"/>
    <col min="2573" max="2573" width="13.88671875" style="1" customWidth="1"/>
    <col min="2574" max="2587" width="8.88671875" style="1"/>
    <col min="2588" max="2588" width="11.77734375" style="1" bestFit="1" customWidth="1"/>
    <col min="2589" max="2816" width="8.88671875" style="1"/>
    <col min="2817" max="2828" width="10.33203125" style="1" customWidth="1"/>
    <col min="2829" max="2829" width="13.88671875" style="1" customWidth="1"/>
    <col min="2830" max="2843" width="8.88671875" style="1"/>
    <col min="2844" max="2844" width="11.77734375" style="1" bestFit="1" customWidth="1"/>
    <col min="2845" max="3072" width="8.88671875" style="1"/>
    <col min="3073" max="3084" width="10.33203125" style="1" customWidth="1"/>
    <col min="3085" max="3085" width="13.88671875" style="1" customWidth="1"/>
    <col min="3086" max="3099" width="8.88671875" style="1"/>
    <col min="3100" max="3100" width="11.77734375" style="1" bestFit="1" customWidth="1"/>
    <col min="3101" max="3328" width="8.88671875" style="1"/>
    <col min="3329" max="3340" width="10.33203125" style="1" customWidth="1"/>
    <col min="3341" max="3341" width="13.88671875" style="1" customWidth="1"/>
    <col min="3342" max="3355" width="8.88671875" style="1"/>
    <col min="3356" max="3356" width="11.77734375" style="1" bestFit="1" customWidth="1"/>
    <col min="3357" max="3584" width="8.88671875" style="1"/>
    <col min="3585" max="3596" width="10.33203125" style="1" customWidth="1"/>
    <col min="3597" max="3597" width="13.88671875" style="1" customWidth="1"/>
    <col min="3598" max="3611" width="8.88671875" style="1"/>
    <col min="3612" max="3612" width="11.77734375" style="1" bestFit="1" customWidth="1"/>
    <col min="3613" max="3840" width="8.88671875" style="1"/>
    <col min="3841" max="3852" width="10.33203125" style="1" customWidth="1"/>
    <col min="3853" max="3853" width="13.88671875" style="1" customWidth="1"/>
    <col min="3854" max="3867" width="8.88671875" style="1"/>
    <col min="3868" max="3868" width="11.77734375" style="1" bestFit="1" customWidth="1"/>
    <col min="3869" max="4096" width="8.88671875" style="1"/>
    <col min="4097" max="4108" width="10.33203125" style="1" customWidth="1"/>
    <col min="4109" max="4109" width="13.88671875" style="1" customWidth="1"/>
    <col min="4110" max="4123" width="8.88671875" style="1"/>
    <col min="4124" max="4124" width="11.77734375" style="1" bestFit="1" customWidth="1"/>
    <col min="4125" max="4352" width="8.88671875" style="1"/>
    <col min="4353" max="4364" width="10.33203125" style="1" customWidth="1"/>
    <col min="4365" max="4365" width="13.88671875" style="1" customWidth="1"/>
    <col min="4366" max="4379" width="8.88671875" style="1"/>
    <col min="4380" max="4380" width="11.77734375" style="1" bestFit="1" customWidth="1"/>
    <col min="4381" max="4608" width="8.88671875" style="1"/>
    <col min="4609" max="4620" width="10.33203125" style="1" customWidth="1"/>
    <col min="4621" max="4621" width="13.88671875" style="1" customWidth="1"/>
    <col min="4622" max="4635" width="8.88671875" style="1"/>
    <col min="4636" max="4636" width="11.77734375" style="1" bestFit="1" customWidth="1"/>
    <col min="4637" max="4864" width="8.88671875" style="1"/>
    <col min="4865" max="4876" width="10.33203125" style="1" customWidth="1"/>
    <col min="4877" max="4877" width="13.88671875" style="1" customWidth="1"/>
    <col min="4878" max="4891" width="8.88671875" style="1"/>
    <col min="4892" max="4892" width="11.77734375" style="1" bestFit="1" customWidth="1"/>
    <col min="4893" max="5120" width="8.88671875" style="1"/>
    <col min="5121" max="5132" width="10.33203125" style="1" customWidth="1"/>
    <col min="5133" max="5133" width="13.88671875" style="1" customWidth="1"/>
    <col min="5134" max="5147" width="8.88671875" style="1"/>
    <col min="5148" max="5148" width="11.77734375" style="1" bestFit="1" customWidth="1"/>
    <col min="5149" max="5376" width="8.88671875" style="1"/>
    <col min="5377" max="5388" width="10.33203125" style="1" customWidth="1"/>
    <col min="5389" max="5389" width="13.88671875" style="1" customWidth="1"/>
    <col min="5390" max="5403" width="8.88671875" style="1"/>
    <col min="5404" max="5404" width="11.77734375" style="1" bestFit="1" customWidth="1"/>
    <col min="5405" max="5632" width="8.88671875" style="1"/>
    <col min="5633" max="5644" width="10.33203125" style="1" customWidth="1"/>
    <col min="5645" max="5645" width="13.88671875" style="1" customWidth="1"/>
    <col min="5646" max="5659" width="8.88671875" style="1"/>
    <col min="5660" max="5660" width="11.77734375" style="1" bestFit="1" customWidth="1"/>
    <col min="5661" max="5888" width="8.88671875" style="1"/>
    <col min="5889" max="5900" width="10.33203125" style="1" customWidth="1"/>
    <col min="5901" max="5901" width="13.88671875" style="1" customWidth="1"/>
    <col min="5902" max="5915" width="8.88671875" style="1"/>
    <col min="5916" max="5916" width="11.77734375" style="1" bestFit="1" customWidth="1"/>
    <col min="5917" max="6144" width="8.88671875" style="1"/>
    <col min="6145" max="6156" width="10.33203125" style="1" customWidth="1"/>
    <col min="6157" max="6157" width="13.88671875" style="1" customWidth="1"/>
    <col min="6158" max="6171" width="8.88671875" style="1"/>
    <col min="6172" max="6172" width="11.77734375" style="1" bestFit="1" customWidth="1"/>
    <col min="6173" max="6400" width="8.88671875" style="1"/>
    <col min="6401" max="6412" width="10.33203125" style="1" customWidth="1"/>
    <col min="6413" max="6413" width="13.88671875" style="1" customWidth="1"/>
    <col min="6414" max="6427" width="8.88671875" style="1"/>
    <col min="6428" max="6428" width="11.77734375" style="1" bestFit="1" customWidth="1"/>
    <col min="6429" max="6656" width="8.88671875" style="1"/>
    <col min="6657" max="6668" width="10.33203125" style="1" customWidth="1"/>
    <col min="6669" max="6669" width="13.88671875" style="1" customWidth="1"/>
    <col min="6670" max="6683" width="8.88671875" style="1"/>
    <col min="6684" max="6684" width="11.77734375" style="1" bestFit="1" customWidth="1"/>
    <col min="6685" max="6912" width="8.88671875" style="1"/>
    <col min="6913" max="6924" width="10.33203125" style="1" customWidth="1"/>
    <col min="6925" max="6925" width="13.88671875" style="1" customWidth="1"/>
    <col min="6926" max="6939" width="8.88671875" style="1"/>
    <col min="6940" max="6940" width="11.77734375" style="1" bestFit="1" customWidth="1"/>
    <col min="6941" max="7168" width="8.88671875" style="1"/>
    <col min="7169" max="7180" width="10.33203125" style="1" customWidth="1"/>
    <col min="7181" max="7181" width="13.88671875" style="1" customWidth="1"/>
    <col min="7182" max="7195" width="8.88671875" style="1"/>
    <col min="7196" max="7196" width="11.77734375" style="1" bestFit="1" customWidth="1"/>
    <col min="7197" max="7424" width="8.88671875" style="1"/>
    <col min="7425" max="7436" width="10.33203125" style="1" customWidth="1"/>
    <col min="7437" max="7437" width="13.88671875" style="1" customWidth="1"/>
    <col min="7438" max="7451" width="8.88671875" style="1"/>
    <col min="7452" max="7452" width="11.77734375" style="1" bestFit="1" customWidth="1"/>
    <col min="7453" max="7680" width="8.88671875" style="1"/>
    <col min="7681" max="7692" width="10.33203125" style="1" customWidth="1"/>
    <col min="7693" max="7693" width="13.88671875" style="1" customWidth="1"/>
    <col min="7694" max="7707" width="8.88671875" style="1"/>
    <col min="7708" max="7708" width="11.77734375" style="1" bestFit="1" customWidth="1"/>
    <col min="7709" max="7936" width="8.88671875" style="1"/>
    <col min="7937" max="7948" width="10.33203125" style="1" customWidth="1"/>
    <col min="7949" max="7949" width="13.88671875" style="1" customWidth="1"/>
    <col min="7950" max="7963" width="8.88671875" style="1"/>
    <col min="7964" max="7964" width="11.77734375" style="1" bestFit="1" customWidth="1"/>
    <col min="7965" max="8192" width="8.88671875" style="1"/>
    <col min="8193" max="8204" width="10.33203125" style="1" customWidth="1"/>
    <col min="8205" max="8205" width="13.88671875" style="1" customWidth="1"/>
    <col min="8206" max="8219" width="8.88671875" style="1"/>
    <col min="8220" max="8220" width="11.77734375" style="1" bestFit="1" customWidth="1"/>
    <col min="8221" max="8448" width="8.88671875" style="1"/>
    <col min="8449" max="8460" width="10.33203125" style="1" customWidth="1"/>
    <col min="8461" max="8461" width="13.88671875" style="1" customWidth="1"/>
    <col min="8462" max="8475" width="8.88671875" style="1"/>
    <col min="8476" max="8476" width="11.77734375" style="1" bestFit="1" customWidth="1"/>
    <col min="8477" max="8704" width="8.88671875" style="1"/>
    <col min="8705" max="8716" width="10.33203125" style="1" customWidth="1"/>
    <col min="8717" max="8717" width="13.88671875" style="1" customWidth="1"/>
    <col min="8718" max="8731" width="8.88671875" style="1"/>
    <col min="8732" max="8732" width="11.77734375" style="1" bestFit="1" customWidth="1"/>
    <col min="8733" max="8960" width="8.88671875" style="1"/>
    <col min="8961" max="8972" width="10.33203125" style="1" customWidth="1"/>
    <col min="8973" max="8973" width="13.88671875" style="1" customWidth="1"/>
    <col min="8974" max="8987" width="8.88671875" style="1"/>
    <col min="8988" max="8988" width="11.77734375" style="1" bestFit="1" customWidth="1"/>
    <col min="8989" max="9216" width="8.88671875" style="1"/>
    <col min="9217" max="9228" width="10.33203125" style="1" customWidth="1"/>
    <col min="9229" max="9229" width="13.88671875" style="1" customWidth="1"/>
    <col min="9230" max="9243" width="8.88671875" style="1"/>
    <col min="9244" max="9244" width="11.77734375" style="1" bestFit="1" customWidth="1"/>
    <col min="9245" max="9472" width="8.88671875" style="1"/>
    <col min="9473" max="9484" width="10.33203125" style="1" customWidth="1"/>
    <col min="9485" max="9485" width="13.88671875" style="1" customWidth="1"/>
    <col min="9486" max="9499" width="8.88671875" style="1"/>
    <col min="9500" max="9500" width="11.77734375" style="1" bestFit="1" customWidth="1"/>
    <col min="9501" max="9728" width="8.88671875" style="1"/>
    <col min="9729" max="9740" width="10.33203125" style="1" customWidth="1"/>
    <col min="9741" max="9741" width="13.88671875" style="1" customWidth="1"/>
    <col min="9742" max="9755" width="8.88671875" style="1"/>
    <col min="9756" max="9756" width="11.77734375" style="1" bestFit="1" customWidth="1"/>
    <col min="9757" max="9984" width="8.88671875" style="1"/>
    <col min="9985" max="9996" width="10.33203125" style="1" customWidth="1"/>
    <col min="9997" max="9997" width="13.88671875" style="1" customWidth="1"/>
    <col min="9998" max="10011" width="8.88671875" style="1"/>
    <col min="10012" max="10012" width="11.77734375" style="1" bestFit="1" customWidth="1"/>
    <col min="10013" max="10240" width="8.88671875" style="1"/>
    <col min="10241" max="10252" width="10.33203125" style="1" customWidth="1"/>
    <col min="10253" max="10253" width="13.88671875" style="1" customWidth="1"/>
    <col min="10254" max="10267" width="8.88671875" style="1"/>
    <col min="10268" max="10268" width="11.77734375" style="1" bestFit="1" customWidth="1"/>
    <col min="10269" max="10496" width="8.88671875" style="1"/>
    <col min="10497" max="10508" width="10.33203125" style="1" customWidth="1"/>
    <col min="10509" max="10509" width="13.88671875" style="1" customWidth="1"/>
    <col min="10510" max="10523" width="8.88671875" style="1"/>
    <col min="10524" max="10524" width="11.77734375" style="1" bestFit="1" customWidth="1"/>
    <col min="10525" max="10752" width="8.88671875" style="1"/>
    <col min="10753" max="10764" width="10.33203125" style="1" customWidth="1"/>
    <col min="10765" max="10765" width="13.88671875" style="1" customWidth="1"/>
    <col min="10766" max="10779" width="8.88671875" style="1"/>
    <col min="10780" max="10780" width="11.77734375" style="1" bestFit="1" customWidth="1"/>
    <col min="10781" max="11008" width="8.88671875" style="1"/>
    <col min="11009" max="11020" width="10.33203125" style="1" customWidth="1"/>
    <col min="11021" max="11021" width="13.88671875" style="1" customWidth="1"/>
    <col min="11022" max="11035" width="8.88671875" style="1"/>
    <col min="11036" max="11036" width="11.77734375" style="1" bestFit="1" customWidth="1"/>
    <col min="11037" max="11264" width="8.88671875" style="1"/>
    <col min="11265" max="11276" width="10.33203125" style="1" customWidth="1"/>
    <col min="11277" max="11277" width="13.88671875" style="1" customWidth="1"/>
    <col min="11278" max="11291" width="8.88671875" style="1"/>
    <col min="11292" max="11292" width="11.77734375" style="1" bestFit="1" customWidth="1"/>
    <col min="11293" max="11520" width="8.88671875" style="1"/>
    <col min="11521" max="11532" width="10.33203125" style="1" customWidth="1"/>
    <col min="11533" max="11533" width="13.88671875" style="1" customWidth="1"/>
    <col min="11534" max="11547" width="8.88671875" style="1"/>
    <col min="11548" max="11548" width="11.77734375" style="1" bestFit="1" customWidth="1"/>
    <col min="11549" max="11776" width="8.88671875" style="1"/>
    <col min="11777" max="11788" width="10.33203125" style="1" customWidth="1"/>
    <col min="11789" max="11789" width="13.88671875" style="1" customWidth="1"/>
    <col min="11790" max="11803" width="8.88671875" style="1"/>
    <col min="11804" max="11804" width="11.77734375" style="1" bestFit="1" customWidth="1"/>
    <col min="11805" max="12032" width="8.88671875" style="1"/>
    <col min="12033" max="12044" width="10.33203125" style="1" customWidth="1"/>
    <col min="12045" max="12045" width="13.88671875" style="1" customWidth="1"/>
    <col min="12046" max="12059" width="8.88671875" style="1"/>
    <col min="12060" max="12060" width="11.77734375" style="1" bestFit="1" customWidth="1"/>
    <col min="12061" max="12288" width="8.88671875" style="1"/>
    <col min="12289" max="12300" width="10.33203125" style="1" customWidth="1"/>
    <col min="12301" max="12301" width="13.88671875" style="1" customWidth="1"/>
    <col min="12302" max="12315" width="8.88671875" style="1"/>
    <col min="12316" max="12316" width="11.77734375" style="1" bestFit="1" customWidth="1"/>
    <col min="12317" max="12544" width="8.88671875" style="1"/>
    <col min="12545" max="12556" width="10.33203125" style="1" customWidth="1"/>
    <col min="12557" max="12557" width="13.88671875" style="1" customWidth="1"/>
    <col min="12558" max="12571" width="8.88671875" style="1"/>
    <col min="12572" max="12572" width="11.77734375" style="1" bestFit="1" customWidth="1"/>
    <col min="12573" max="12800" width="8.88671875" style="1"/>
    <col min="12801" max="12812" width="10.33203125" style="1" customWidth="1"/>
    <col min="12813" max="12813" width="13.88671875" style="1" customWidth="1"/>
    <col min="12814" max="12827" width="8.88671875" style="1"/>
    <col min="12828" max="12828" width="11.77734375" style="1" bestFit="1" customWidth="1"/>
    <col min="12829" max="13056" width="8.88671875" style="1"/>
    <col min="13057" max="13068" width="10.33203125" style="1" customWidth="1"/>
    <col min="13069" max="13069" width="13.88671875" style="1" customWidth="1"/>
    <col min="13070" max="13083" width="8.88671875" style="1"/>
    <col min="13084" max="13084" width="11.77734375" style="1" bestFit="1" customWidth="1"/>
    <col min="13085" max="13312" width="8.88671875" style="1"/>
    <col min="13313" max="13324" width="10.33203125" style="1" customWidth="1"/>
    <col min="13325" max="13325" width="13.88671875" style="1" customWidth="1"/>
    <col min="13326" max="13339" width="8.88671875" style="1"/>
    <col min="13340" max="13340" width="11.77734375" style="1" bestFit="1" customWidth="1"/>
    <col min="13341" max="13568" width="8.88671875" style="1"/>
    <col min="13569" max="13580" width="10.33203125" style="1" customWidth="1"/>
    <col min="13581" max="13581" width="13.88671875" style="1" customWidth="1"/>
    <col min="13582" max="13595" width="8.88671875" style="1"/>
    <col min="13596" max="13596" width="11.77734375" style="1" bestFit="1" customWidth="1"/>
    <col min="13597" max="13824" width="8.88671875" style="1"/>
    <col min="13825" max="13836" width="10.33203125" style="1" customWidth="1"/>
    <col min="13837" max="13837" width="13.88671875" style="1" customWidth="1"/>
    <col min="13838" max="13851" width="8.88671875" style="1"/>
    <col min="13852" max="13852" width="11.77734375" style="1" bestFit="1" customWidth="1"/>
    <col min="13853" max="14080" width="8.88671875" style="1"/>
    <col min="14081" max="14092" width="10.33203125" style="1" customWidth="1"/>
    <col min="14093" max="14093" width="13.88671875" style="1" customWidth="1"/>
    <col min="14094" max="14107" width="8.88671875" style="1"/>
    <col min="14108" max="14108" width="11.77734375" style="1" bestFit="1" customWidth="1"/>
    <col min="14109" max="14336" width="8.88671875" style="1"/>
    <col min="14337" max="14348" width="10.33203125" style="1" customWidth="1"/>
    <col min="14349" max="14349" width="13.88671875" style="1" customWidth="1"/>
    <col min="14350" max="14363" width="8.88671875" style="1"/>
    <col min="14364" max="14364" width="11.77734375" style="1" bestFit="1" customWidth="1"/>
    <col min="14365" max="14592" width="8.88671875" style="1"/>
    <col min="14593" max="14604" width="10.33203125" style="1" customWidth="1"/>
    <col min="14605" max="14605" width="13.88671875" style="1" customWidth="1"/>
    <col min="14606" max="14619" width="8.88671875" style="1"/>
    <col min="14620" max="14620" width="11.77734375" style="1" bestFit="1" customWidth="1"/>
    <col min="14621" max="14848" width="8.88671875" style="1"/>
    <col min="14849" max="14860" width="10.33203125" style="1" customWidth="1"/>
    <col min="14861" max="14861" width="13.88671875" style="1" customWidth="1"/>
    <col min="14862" max="14875" width="8.88671875" style="1"/>
    <col min="14876" max="14876" width="11.77734375" style="1" bestFit="1" customWidth="1"/>
    <col min="14877" max="15104" width="8.88671875" style="1"/>
    <col min="15105" max="15116" width="10.33203125" style="1" customWidth="1"/>
    <col min="15117" max="15117" width="13.88671875" style="1" customWidth="1"/>
    <col min="15118" max="15131" width="8.88671875" style="1"/>
    <col min="15132" max="15132" width="11.77734375" style="1" bestFit="1" customWidth="1"/>
    <col min="15133" max="15360" width="8.88671875" style="1"/>
    <col min="15361" max="15372" width="10.33203125" style="1" customWidth="1"/>
    <col min="15373" max="15373" width="13.88671875" style="1" customWidth="1"/>
    <col min="15374" max="15387" width="8.88671875" style="1"/>
    <col min="15388" max="15388" width="11.77734375" style="1" bestFit="1" customWidth="1"/>
    <col min="15389" max="15616" width="8.88671875" style="1"/>
    <col min="15617" max="15628" width="10.33203125" style="1" customWidth="1"/>
    <col min="15629" max="15629" width="13.88671875" style="1" customWidth="1"/>
    <col min="15630" max="15643" width="8.88671875" style="1"/>
    <col min="15644" max="15644" width="11.77734375" style="1" bestFit="1" customWidth="1"/>
    <col min="15645" max="15872" width="8.88671875" style="1"/>
    <col min="15873" max="15884" width="10.33203125" style="1" customWidth="1"/>
    <col min="15885" max="15885" width="13.88671875" style="1" customWidth="1"/>
    <col min="15886" max="15899" width="8.88671875" style="1"/>
    <col min="15900" max="15900" width="11.77734375" style="1" bestFit="1" customWidth="1"/>
    <col min="15901" max="16128" width="8.88671875" style="1"/>
    <col min="16129" max="16140" width="10.33203125" style="1" customWidth="1"/>
    <col min="16141" max="16141" width="13.88671875" style="1" customWidth="1"/>
    <col min="16142" max="16155" width="8.88671875" style="1"/>
    <col min="16156" max="16156" width="11.77734375" style="1" bestFit="1" customWidth="1"/>
    <col min="16157" max="16384" width="8.88671875" style="1"/>
  </cols>
  <sheetData>
    <row r="1" spans="1:28" ht="32.25" customHeight="1">
      <c r="A1" s="38" t="s">
        <v>285</v>
      </c>
      <c r="L1" s="39"/>
      <c r="AB1" s="40">
        <v>46118</v>
      </c>
    </row>
    <row r="2" spans="1:28" ht="24" customHeight="1"/>
    <row r="3" spans="1:28" ht="192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</row>
    <row r="4" spans="1:28" s="41" customFormat="1" ht="24" customHeight="1">
      <c r="A4" s="102" t="s">
        <v>286</v>
      </c>
      <c r="B4" s="102"/>
      <c r="C4" s="102"/>
      <c r="D4" s="102"/>
      <c r="E4" s="102" t="s">
        <v>287</v>
      </c>
      <c r="F4" s="102"/>
      <c r="G4" s="102"/>
      <c r="H4" s="102"/>
      <c r="I4" s="102" t="s">
        <v>288</v>
      </c>
      <c r="J4" s="102"/>
      <c r="K4" s="102"/>
      <c r="L4" s="102"/>
      <c r="M4" s="102" t="s">
        <v>289</v>
      </c>
      <c r="N4" s="102"/>
      <c r="O4" s="102"/>
      <c r="P4" s="102"/>
      <c r="Q4" s="102" t="s">
        <v>290</v>
      </c>
      <c r="R4" s="102"/>
      <c r="S4" s="102"/>
      <c r="T4" s="102"/>
      <c r="U4" s="102" t="s">
        <v>291</v>
      </c>
      <c r="V4" s="102"/>
      <c r="W4" s="102"/>
      <c r="X4" s="102"/>
      <c r="Y4" s="102" t="s">
        <v>292</v>
      </c>
      <c r="Z4" s="102"/>
      <c r="AA4" s="102"/>
      <c r="AB4" s="102"/>
    </row>
    <row r="5" spans="1:28" s="41" customFormat="1" ht="24" customHeigh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 ht="24" customHeight="1"/>
    <row r="7" spans="1:28" ht="192" customHeight="1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</row>
    <row r="8" spans="1:28" s="41" customFormat="1" ht="24" customHeight="1">
      <c r="A8" s="102" t="s">
        <v>293</v>
      </c>
      <c r="B8" s="102"/>
      <c r="C8" s="102"/>
      <c r="D8" s="102"/>
      <c r="E8" s="102" t="s">
        <v>294</v>
      </c>
      <c r="F8" s="102"/>
      <c r="G8" s="102"/>
      <c r="H8" s="102"/>
      <c r="I8" s="102" t="s">
        <v>295</v>
      </c>
      <c r="J8" s="102"/>
      <c r="K8" s="102"/>
      <c r="L8" s="102"/>
      <c r="M8" s="102" t="s">
        <v>296</v>
      </c>
      <c r="N8" s="102"/>
      <c r="O8" s="102"/>
      <c r="P8" s="102"/>
      <c r="Q8" s="102" t="s">
        <v>297</v>
      </c>
      <c r="R8" s="102"/>
      <c r="S8" s="102"/>
      <c r="T8" s="102"/>
      <c r="U8" s="102" t="s">
        <v>298</v>
      </c>
      <c r="V8" s="102"/>
      <c r="W8" s="102"/>
      <c r="X8" s="102"/>
      <c r="Y8" s="102" t="s">
        <v>299</v>
      </c>
      <c r="Z8" s="102"/>
      <c r="AA8" s="102"/>
      <c r="AB8" s="102"/>
    </row>
    <row r="9" spans="1:28" s="41" customFormat="1" ht="24" customHeight="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1:28" ht="24" customHeight="1"/>
    <row r="11" spans="1:28" ht="192" customHeight="1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</row>
    <row r="12" spans="1:28" s="41" customFormat="1" ht="24" customHeight="1">
      <c r="A12" s="102" t="s">
        <v>300</v>
      </c>
      <c r="B12" s="102"/>
      <c r="C12" s="102"/>
      <c r="D12" s="102"/>
      <c r="E12" s="102" t="s">
        <v>301</v>
      </c>
      <c r="F12" s="102"/>
      <c r="G12" s="102"/>
      <c r="H12" s="102"/>
      <c r="I12" s="102" t="s">
        <v>302</v>
      </c>
      <c r="J12" s="102"/>
      <c r="K12" s="102"/>
      <c r="L12" s="102"/>
      <c r="M12" s="102" t="s">
        <v>303</v>
      </c>
      <c r="N12" s="102"/>
      <c r="O12" s="102"/>
      <c r="P12" s="102"/>
      <c r="Q12" s="102" t="s">
        <v>304</v>
      </c>
      <c r="R12" s="102"/>
      <c r="S12" s="102"/>
      <c r="T12" s="102"/>
      <c r="U12" s="102" t="s">
        <v>305</v>
      </c>
      <c r="V12" s="102"/>
      <c r="W12" s="102"/>
      <c r="X12" s="102"/>
      <c r="Y12" s="102" t="s">
        <v>306</v>
      </c>
      <c r="Z12" s="102"/>
      <c r="AA12" s="102"/>
      <c r="AB12" s="102"/>
    </row>
    <row r="13" spans="1:28" s="41" customFormat="1" ht="24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</row>
    <row r="15" spans="1:28" ht="192" customHeight="1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</row>
    <row r="16" spans="1:28" s="41" customFormat="1" ht="24" customHeight="1">
      <c r="A16" s="102" t="s">
        <v>307</v>
      </c>
      <c r="B16" s="102"/>
      <c r="C16" s="102"/>
      <c r="D16" s="102"/>
      <c r="E16" s="102" t="s">
        <v>308</v>
      </c>
      <c r="F16" s="102"/>
      <c r="G16" s="102"/>
      <c r="H16" s="102"/>
      <c r="I16" s="102" t="s">
        <v>309</v>
      </c>
      <c r="J16" s="102"/>
      <c r="K16" s="102"/>
      <c r="L16" s="102"/>
      <c r="M16" s="102" t="s">
        <v>310</v>
      </c>
      <c r="N16" s="102"/>
      <c r="O16" s="102"/>
      <c r="P16" s="102"/>
      <c r="Q16" s="102" t="s">
        <v>311</v>
      </c>
      <c r="R16" s="102"/>
      <c r="S16" s="102"/>
      <c r="T16" s="102"/>
      <c r="U16" s="102" t="s">
        <v>312</v>
      </c>
      <c r="V16" s="102"/>
      <c r="W16" s="102"/>
      <c r="X16" s="102"/>
      <c r="Y16" s="102"/>
      <c r="Z16" s="102"/>
      <c r="AA16" s="102"/>
      <c r="AB16" s="102"/>
    </row>
  </sheetData>
  <mergeCells count="56">
    <mergeCell ref="Y3:AB3"/>
    <mergeCell ref="A4:D4"/>
    <mergeCell ref="E4:H4"/>
    <mergeCell ref="I4:L4"/>
    <mergeCell ref="M4:P4"/>
    <mergeCell ref="Q4:T4"/>
    <mergeCell ref="U4:X4"/>
    <mergeCell ref="Y4:AB4"/>
    <mergeCell ref="A3:D3"/>
    <mergeCell ref="E3:H3"/>
    <mergeCell ref="I3:L3"/>
    <mergeCell ref="M3:P3"/>
    <mergeCell ref="Q3:T3"/>
    <mergeCell ref="U3:X3"/>
    <mergeCell ref="Y7:AB7"/>
    <mergeCell ref="A8:D8"/>
    <mergeCell ref="E8:H8"/>
    <mergeCell ref="I8:L8"/>
    <mergeCell ref="M8:P8"/>
    <mergeCell ref="Q8:T8"/>
    <mergeCell ref="U8:X8"/>
    <mergeCell ref="Y8:AB8"/>
    <mergeCell ref="A7:D7"/>
    <mergeCell ref="E7:H7"/>
    <mergeCell ref="I7:L7"/>
    <mergeCell ref="M7:P7"/>
    <mergeCell ref="Q7:T7"/>
    <mergeCell ref="U7:X7"/>
    <mergeCell ref="Y11:AB11"/>
    <mergeCell ref="A12:D12"/>
    <mergeCell ref="E12:H12"/>
    <mergeCell ref="I12:L12"/>
    <mergeCell ref="M12:P12"/>
    <mergeCell ref="Q12:T12"/>
    <mergeCell ref="U12:X12"/>
    <mergeCell ref="Y12:AB12"/>
    <mergeCell ref="A11:D11"/>
    <mergeCell ref="E11:H11"/>
    <mergeCell ref="I11:L11"/>
    <mergeCell ref="M11:P11"/>
    <mergeCell ref="Q11:T11"/>
    <mergeCell ref="U11:X11"/>
    <mergeCell ref="Y15:AB15"/>
    <mergeCell ref="A16:D16"/>
    <mergeCell ref="E16:H16"/>
    <mergeCell ref="I16:L16"/>
    <mergeCell ref="M16:P16"/>
    <mergeCell ref="Q16:T16"/>
    <mergeCell ref="U16:X16"/>
    <mergeCell ref="Y16:AB16"/>
    <mergeCell ref="A15:D15"/>
    <mergeCell ref="E15:H15"/>
    <mergeCell ref="I15:L15"/>
    <mergeCell ref="M15:P15"/>
    <mergeCell ref="Q15:T15"/>
    <mergeCell ref="U15:X15"/>
  </mergeCells>
  <phoneticPr fontId="3" type="noConversion"/>
  <pageMargins left="0.2" right="0.22" top="0.37" bottom="0.16" header="0.31496062992125984" footer="0.12"/>
  <pageSetup paperSize="9" orientation="landscape" r:id="rId1"/>
  <headerFooter>
    <oddHeader>&amp;C&amp;G&amp;R&amp;"Aptos"&amp;14&amp;K0000FF PUBLIC&amp;1#_x000D_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6BA49-B1E0-4066-A8CD-372DE55281F0}">
  <sheetPr>
    <tabColor theme="0"/>
  </sheetPr>
  <dimension ref="A1"/>
  <sheetViews>
    <sheetView zoomScale="80" zoomScaleNormal="80" workbookViewId="0">
      <selection activeCell="A7" sqref="A7:D9"/>
    </sheetView>
  </sheetViews>
  <sheetFormatPr defaultRowHeight="13.5"/>
  <cols>
    <col min="12" max="12" width="10.109375" customWidth="1"/>
    <col min="15" max="15" width="20.6640625" customWidth="1"/>
    <col min="268" max="268" width="10.109375" customWidth="1"/>
    <col min="271" max="271" width="20.6640625" customWidth="1"/>
    <col min="524" max="524" width="10.109375" customWidth="1"/>
    <col min="527" max="527" width="20.6640625" customWidth="1"/>
    <col min="780" max="780" width="10.109375" customWidth="1"/>
    <col min="783" max="783" width="20.6640625" customWidth="1"/>
    <col min="1036" max="1036" width="10.109375" customWidth="1"/>
    <col min="1039" max="1039" width="20.6640625" customWidth="1"/>
    <col min="1292" max="1292" width="10.109375" customWidth="1"/>
    <col min="1295" max="1295" width="20.6640625" customWidth="1"/>
    <col min="1548" max="1548" width="10.109375" customWidth="1"/>
    <col min="1551" max="1551" width="20.6640625" customWidth="1"/>
    <col min="1804" max="1804" width="10.109375" customWidth="1"/>
    <col min="1807" max="1807" width="20.6640625" customWidth="1"/>
    <col min="2060" max="2060" width="10.109375" customWidth="1"/>
    <col min="2063" max="2063" width="20.6640625" customWidth="1"/>
    <col min="2316" max="2316" width="10.109375" customWidth="1"/>
    <col min="2319" max="2319" width="20.6640625" customWidth="1"/>
    <col min="2572" max="2572" width="10.109375" customWidth="1"/>
    <col min="2575" max="2575" width="20.6640625" customWidth="1"/>
    <col min="2828" max="2828" width="10.109375" customWidth="1"/>
    <col min="2831" max="2831" width="20.6640625" customWidth="1"/>
    <col min="3084" max="3084" width="10.109375" customWidth="1"/>
    <col min="3087" max="3087" width="20.6640625" customWidth="1"/>
    <col min="3340" max="3340" width="10.109375" customWidth="1"/>
    <col min="3343" max="3343" width="20.6640625" customWidth="1"/>
    <col min="3596" max="3596" width="10.109375" customWidth="1"/>
    <col min="3599" max="3599" width="20.6640625" customWidth="1"/>
    <col min="3852" max="3852" width="10.109375" customWidth="1"/>
    <col min="3855" max="3855" width="20.6640625" customWidth="1"/>
    <col min="4108" max="4108" width="10.109375" customWidth="1"/>
    <col min="4111" max="4111" width="20.6640625" customWidth="1"/>
    <col min="4364" max="4364" width="10.109375" customWidth="1"/>
    <col min="4367" max="4367" width="20.6640625" customWidth="1"/>
    <col min="4620" max="4620" width="10.109375" customWidth="1"/>
    <col min="4623" max="4623" width="20.6640625" customWidth="1"/>
    <col min="4876" max="4876" width="10.109375" customWidth="1"/>
    <col min="4879" max="4879" width="20.6640625" customWidth="1"/>
    <col min="5132" max="5132" width="10.109375" customWidth="1"/>
    <col min="5135" max="5135" width="20.6640625" customWidth="1"/>
    <col min="5388" max="5388" width="10.109375" customWidth="1"/>
    <col min="5391" max="5391" width="20.6640625" customWidth="1"/>
    <col min="5644" max="5644" width="10.109375" customWidth="1"/>
    <col min="5647" max="5647" width="20.6640625" customWidth="1"/>
    <col min="5900" max="5900" width="10.109375" customWidth="1"/>
    <col min="5903" max="5903" width="20.6640625" customWidth="1"/>
    <col min="6156" max="6156" width="10.109375" customWidth="1"/>
    <col min="6159" max="6159" width="20.6640625" customWidth="1"/>
    <col min="6412" max="6412" width="10.109375" customWidth="1"/>
    <col min="6415" max="6415" width="20.6640625" customWidth="1"/>
    <col min="6668" max="6668" width="10.109375" customWidth="1"/>
    <col min="6671" max="6671" width="20.6640625" customWidth="1"/>
    <col min="6924" max="6924" width="10.109375" customWidth="1"/>
    <col min="6927" max="6927" width="20.6640625" customWidth="1"/>
    <col min="7180" max="7180" width="10.109375" customWidth="1"/>
    <col min="7183" max="7183" width="20.6640625" customWidth="1"/>
    <col min="7436" max="7436" width="10.109375" customWidth="1"/>
    <col min="7439" max="7439" width="20.6640625" customWidth="1"/>
    <col min="7692" max="7692" width="10.109375" customWidth="1"/>
    <col min="7695" max="7695" width="20.6640625" customWidth="1"/>
    <col min="7948" max="7948" width="10.109375" customWidth="1"/>
    <col min="7951" max="7951" width="20.6640625" customWidth="1"/>
    <col min="8204" max="8204" width="10.109375" customWidth="1"/>
    <col min="8207" max="8207" width="20.6640625" customWidth="1"/>
    <col min="8460" max="8460" width="10.109375" customWidth="1"/>
    <col min="8463" max="8463" width="20.6640625" customWidth="1"/>
    <col min="8716" max="8716" width="10.109375" customWidth="1"/>
    <col min="8719" max="8719" width="20.6640625" customWidth="1"/>
    <col min="8972" max="8972" width="10.109375" customWidth="1"/>
    <col min="8975" max="8975" width="20.6640625" customWidth="1"/>
    <col min="9228" max="9228" width="10.109375" customWidth="1"/>
    <col min="9231" max="9231" width="20.6640625" customWidth="1"/>
    <col min="9484" max="9484" width="10.109375" customWidth="1"/>
    <col min="9487" max="9487" width="20.6640625" customWidth="1"/>
    <col min="9740" max="9740" width="10.109375" customWidth="1"/>
    <col min="9743" max="9743" width="20.6640625" customWidth="1"/>
    <col min="9996" max="9996" width="10.109375" customWidth="1"/>
    <col min="9999" max="9999" width="20.6640625" customWidth="1"/>
    <col min="10252" max="10252" width="10.109375" customWidth="1"/>
    <col min="10255" max="10255" width="20.6640625" customWidth="1"/>
    <col min="10508" max="10508" width="10.109375" customWidth="1"/>
    <col min="10511" max="10511" width="20.6640625" customWidth="1"/>
    <col min="10764" max="10764" width="10.109375" customWidth="1"/>
    <col min="10767" max="10767" width="20.6640625" customWidth="1"/>
    <col min="11020" max="11020" width="10.109375" customWidth="1"/>
    <col min="11023" max="11023" width="20.6640625" customWidth="1"/>
    <col min="11276" max="11276" width="10.109375" customWidth="1"/>
    <col min="11279" max="11279" width="20.6640625" customWidth="1"/>
    <col min="11532" max="11532" width="10.109375" customWidth="1"/>
    <col min="11535" max="11535" width="20.6640625" customWidth="1"/>
    <col min="11788" max="11788" width="10.109375" customWidth="1"/>
    <col min="11791" max="11791" width="20.6640625" customWidth="1"/>
    <col min="12044" max="12044" width="10.109375" customWidth="1"/>
    <col min="12047" max="12047" width="20.6640625" customWidth="1"/>
    <col min="12300" max="12300" width="10.109375" customWidth="1"/>
    <col min="12303" max="12303" width="20.6640625" customWidth="1"/>
    <col min="12556" max="12556" width="10.109375" customWidth="1"/>
    <col min="12559" max="12559" width="20.6640625" customWidth="1"/>
    <col min="12812" max="12812" width="10.109375" customWidth="1"/>
    <col min="12815" max="12815" width="20.6640625" customWidth="1"/>
    <col min="13068" max="13068" width="10.109375" customWidth="1"/>
    <col min="13071" max="13071" width="20.6640625" customWidth="1"/>
    <col min="13324" max="13324" width="10.109375" customWidth="1"/>
    <col min="13327" max="13327" width="20.6640625" customWidth="1"/>
    <col min="13580" max="13580" width="10.109375" customWidth="1"/>
    <col min="13583" max="13583" width="20.6640625" customWidth="1"/>
    <col min="13836" max="13836" width="10.109375" customWidth="1"/>
    <col min="13839" max="13839" width="20.6640625" customWidth="1"/>
    <col min="14092" max="14092" width="10.109375" customWidth="1"/>
    <col min="14095" max="14095" width="20.6640625" customWidth="1"/>
    <col min="14348" max="14348" width="10.109375" customWidth="1"/>
    <col min="14351" max="14351" width="20.6640625" customWidth="1"/>
    <col min="14604" max="14604" width="10.109375" customWidth="1"/>
    <col min="14607" max="14607" width="20.6640625" customWidth="1"/>
    <col min="14860" max="14860" width="10.109375" customWidth="1"/>
    <col min="14863" max="14863" width="20.6640625" customWidth="1"/>
    <col min="15116" max="15116" width="10.109375" customWidth="1"/>
    <col min="15119" max="15119" width="20.6640625" customWidth="1"/>
    <col min="15372" max="15372" width="10.109375" customWidth="1"/>
    <col min="15375" max="15375" width="20.6640625" customWidth="1"/>
    <col min="15628" max="15628" width="10.109375" customWidth="1"/>
    <col min="15631" max="15631" width="20.6640625" customWidth="1"/>
    <col min="15884" max="15884" width="10.109375" customWidth="1"/>
    <col min="15887" max="15887" width="20.6640625" customWidth="1"/>
    <col min="16140" max="16140" width="10.109375" customWidth="1"/>
    <col min="16143" max="16143" width="20.6640625" customWidth="1"/>
  </cols>
  <sheetData/>
  <phoneticPr fontId="3" type="noConversion"/>
  <pageMargins left="0.28000000000000003" right="0.11811023622047245" top="0.88" bottom="0.19685039370078741" header="0.31496062992125984" footer="0.19685039370078741"/>
  <pageSetup paperSize="8" scale="165" orientation="landscape" r:id="rId1"/>
  <headerFooter>
    <oddHeader>&amp;C&amp;G&amp;R&amp;"Aptos"&amp;14&amp;K0000FF PUBLIC&amp;1#_x000D_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6ba913-89e3-437c-a8db-3dc34f193fbb" xsi:nil="true"/>
    <lcf76f155ced4ddcb4097134ff3c332f xmlns="ad9e604d-a09f-484e-ade7-a97269fca12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038A7F3CA40BBD4B9F6B6179C39B877D" ma:contentTypeVersion="14" ma:contentTypeDescription="새 문서를 만듭니다." ma:contentTypeScope="" ma:versionID="32ca49bac2e6158c9c1d0a878c0e25b8">
  <xsd:schema xmlns:xsd="http://www.w3.org/2001/XMLSchema" xmlns:xs="http://www.w3.org/2001/XMLSchema" xmlns:p="http://schemas.microsoft.com/office/2006/metadata/properties" xmlns:ns2="ad9e604d-a09f-484e-ade7-a97269fca120" xmlns:ns3="846ba913-89e3-437c-a8db-3dc34f193fbb" targetNamespace="http://schemas.microsoft.com/office/2006/metadata/properties" ma:root="true" ma:fieldsID="2d67045715e62742d2f67ea4f1661beb" ns2:_="" ns3:_="">
    <xsd:import namespace="ad9e604d-a09f-484e-ade7-a97269fca120"/>
    <xsd:import namespace="846ba913-89e3-437c-a8db-3dc34f193f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e604d-a09f-484e-ade7-a97269fca1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이미지 태그" ma:readOnly="false" ma:fieldId="{5cf76f15-5ced-4ddc-b409-7134ff3c332f}" ma:taxonomyMulti="true" ma:sspId="c14953df-491a-4942-b72e-4d58e97872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ba913-89e3-437c-a8db-3dc34f193fb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e02e7f9-13a1-464c-a858-d63176a09c25}" ma:internalName="TaxCatchAll" ma:showField="CatchAllData" ma:web="846ba913-89e3-437c-a8db-3dc34f193f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D0B4B9-F175-4718-96C3-AE6AF5C0446E}">
  <ds:schemaRefs>
    <ds:schemaRef ds:uri="http://purl.org/dc/dcmitype/"/>
    <ds:schemaRef ds:uri="http://purl.org/dc/terms/"/>
    <ds:schemaRef ds:uri="846ba913-89e3-437c-a8db-3dc34f193fbb"/>
    <ds:schemaRef ds:uri="http://purl.org/dc/elements/1.1/"/>
    <ds:schemaRef ds:uri="http://www.w3.org/XML/1998/namespace"/>
    <ds:schemaRef ds:uri="ad9e604d-a09f-484e-ade7-a97269fca120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29188A6-FA79-4EE2-9C34-A0CDEFF385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97A8E2-98CE-4C2A-A5E3-430EAB5720DD}"/>
</file>

<file path=docMetadata/LabelInfo.xml><?xml version="1.0" encoding="utf-8"?>
<clbl:labelList xmlns:clbl="http://schemas.microsoft.com/office/2020/mipLabelMetadata">
  <clbl:label id="{230cd02f-714d-4653-8382-0ecf5aacd0fa}" enabled="1" method="Privileged" siteId="{9682717c-e5aa-4e3f-ae88-3507a84b4611}" removed="0"/>
  <clbl:label id="{d358faac-a463-4247-ae66-9294bb9964ab}" enabled="1" method="Privileged" siteId="{d91f5985-31c8-4e97-8a36-3dcce925a4b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Invoice &amp; Packing list</vt:lpstr>
      <vt:lpstr>PACKING DETAIL</vt:lpstr>
      <vt:lpstr>Machine PHOTO</vt:lpstr>
      <vt:lpstr>MARKING</vt:lpstr>
      <vt:lpstr>'Invoice &amp; Packing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안태환 책임매니저 SF영업팀</dc:creator>
  <cp:lastModifiedBy>Marcela Domínguez Flores Assistant</cp:lastModifiedBy>
  <dcterms:created xsi:type="dcterms:W3CDTF">2026-04-06T00:04:46Z</dcterms:created>
  <dcterms:modified xsi:type="dcterms:W3CDTF">2026-05-13T20:05:36Z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0x010100038A7F3CA40BBD4B9F6B6179C39B877D</vt:lpwstr>
  </property>
  <property fmtid="{D5CDD505-2E9C-101B-9397-08002B2CF9AE}" pid="3" name="MediaServiceImageTags">
    <vt:lpwstr/>
  </property>
</Properties>
</file>