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transys.sharepoint.com/sites/T_ImportteamPTSEAT/Shared Documents/General/02.Customs Department/03. Fixed Assets/2. Activo Fijo Hyundai Transys/99. TMED-II - Motor Line 2/91. Documentos de despacho/01. HYUNDAI WIA - P250950880/01. SEL2052938/04. PRE-DOCUMENTOS/"/>
    </mc:Choice>
  </mc:AlternateContent>
  <xr:revisionPtr revIDLastSave="36" documentId="10_ncr:100_{18DDDFA2-3D43-4984-B9CF-853FF33604DA}" xr6:coauthVersionLast="47" xr6:coauthVersionMax="47" xr10:uidLastSave="{1B586E15-7528-4599-92AB-83327808FAD5}"/>
  <bookViews>
    <workbookView xWindow="-120" yWindow="-120" windowWidth="29040" windowHeight="15720" xr2:uid="{00000000-000D-0000-FFFF-FFFF00000000}"/>
  </bookViews>
  <sheets>
    <sheet name="Invoice &amp; Packing list" sheetId="1" r:id="rId1"/>
    <sheet name="PACKING DETAIL" sheetId="2" r:id="rId2"/>
    <sheet name="Machine PHOTO" sheetId="3" r:id="rId3"/>
    <sheet name="MARKING" sheetId="4" state="hidden" r:id="rId4"/>
  </sheets>
  <definedNames>
    <definedName name="_xlnm._FilterDatabase" localSheetId="1" hidden="1">'PACKING DETAIL'!$A$3:$AJ$50</definedName>
    <definedName name="_xlnm.Print_Area" localSheetId="0">'Invoice &amp; Packing list'!$A$1:$R$33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3" i="2" l="1"/>
  <c r="E51" i="2"/>
  <c r="AG51" i="2"/>
  <c r="AM56" i="2" l="1"/>
  <c r="AM55" i="2"/>
  <c r="AM54" i="2"/>
  <c r="T54" i="2" l="1"/>
  <c r="R56" i="2" s="1"/>
  <c r="AG54" i="2" l="1"/>
  <c r="AG53" i="2"/>
  <c r="R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Q5" i="2"/>
  <c r="V4" i="2"/>
  <c r="Q4" i="2"/>
  <c r="V24" i="1"/>
  <c r="V23" i="1"/>
  <c r="V22" i="1"/>
  <c r="V21" i="1"/>
  <c r="V20" i="1"/>
  <c r="V19" i="1"/>
  <c r="V18" i="1"/>
  <c r="Q51" i="2" l="1"/>
</calcChain>
</file>

<file path=xl/sharedStrings.xml><?xml version="1.0" encoding="utf-8"?>
<sst xmlns="http://schemas.openxmlformats.org/spreadsheetml/2006/main" count="687" uniqueCount="321">
  <si>
    <t>COMMERCIAL INVOICE</t>
    <phoneticPr fontId="3" type="noConversion"/>
  </si>
  <si>
    <t>PACKING LIST</t>
    <phoneticPr fontId="3" type="noConversion"/>
  </si>
  <si>
    <t>(1)Shipper / Exporter</t>
    <phoneticPr fontId="3" type="noConversion"/>
  </si>
  <si>
    <t>(8)No. &amp; Date of Invoice</t>
    <phoneticPr fontId="3" type="noConversion"/>
  </si>
  <si>
    <t>HWIA-EM260408-01</t>
  </si>
  <si>
    <t>Apr. 8. 2026</t>
    <phoneticPr fontId="3" type="noConversion"/>
  </si>
  <si>
    <t>Apr. 8. 2026</t>
  </si>
  <si>
    <t>(2)Consignee</t>
  </si>
  <si>
    <t>(10)issuing bank</t>
    <phoneticPr fontId="3" type="noConversion"/>
  </si>
  <si>
    <r>
      <rPr>
        <b/>
        <sz val="10"/>
        <rFont val="맑은 고딕"/>
        <family val="3"/>
        <charset val="129"/>
      </rPr>
      <t xml:space="preserve"> HYUNDAI TRANSYS MEXICO POWERTRAIN S.DE R.L. DE C.V.</t>
    </r>
    <r>
      <rPr>
        <sz val="11"/>
        <rFont val="맑은 고딕"/>
        <family val="3"/>
        <charset val="129"/>
      </rPr>
      <t xml:space="preserve">
</t>
    </r>
    <r>
      <rPr>
        <sz val="9"/>
        <rFont val="맑은 고딕"/>
        <family val="3"/>
        <charset val="129"/>
      </rPr>
      <t xml:space="preserve">  Carretera Pesquería Los Ramones KM 13-15,
  Col. Otra no especificada en el catálogo, loc. La Arena, Pesquería,
  Nuevo León, México. C.P. 66679
  PHONE : 52(1)-81-1646-3332 
  Import: Ana Lopez - email: alopez@hyundai-transys.com
  RFC: HPM1409018L8</t>
    </r>
    <phoneticPr fontId="3" type="noConversion"/>
  </si>
  <si>
    <t>(11)Remarks:</t>
    <phoneticPr fontId="3" type="noConversion"/>
  </si>
  <si>
    <t>(3)Notify Party</t>
    <phoneticPr fontId="3" type="noConversion"/>
  </si>
  <si>
    <t>Incoterms: FOB
HS CODE : 8479.89
MADE IN KOREA</t>
    <phoneticPr fontId="3" type="noConversion"/>
  </si>
  <si>
    <t>Incoterms: FOB
HS CODE : 8479.89
MADE IN KOREA</t>
  </si>
  <si>
    <t>HYUNDAI GLOVIS MEXICO, S. PESQUERIA, N.L. RFC : HGM140108B22 RAMONES 13-15, LA ARENA, 66679 DE R.L. DE C.V. CARR. PESQUERIA LOS RAMONES</t>
  </si>
  <si>
    <t>(4)Port of Loading</t>
    <phoneticPr fontId="3" type="noConversion"/>
  </si>
  <si>
    <t>(5)Final Destination</t>
    <phoneticPr fontId="3" type="noConversion"/>
  </si>
  <si>
    <t>BUSAN, KOREA</t>
    <phoneticPr fontId="3" type="noConversion"/>
  </si>
  <si>
    <t>Pesqueria</t>
    <phoneticPr fontId="3" type="noConversion"/>
  </si>
  <si>
    <t>Person in Charge</t>
  </si>
  <si>
    <t>Heechul Lim</t>
    <phoneticPr fontId="3" type="noConversion"/>
  </si>
  <si>
    <t>hclim@hyundai-transys.com</t>
  </si>
  <si>
    <t>BUSAN, KOREA</t>
  </si>
  <si>
    <t>Pesqueria</t>
  </si>
  <si>
    <t>Heechul Lim</t>
  </si>
  <si>
    <t>(6)Carrier</t>
    <phoneticPr fontId="3" type="noConversion"/>
  </si>
  <si>
    <t>(7)Sailing on or About</t>
    <phoneticPr fontId="3" type="noConversion"/>
  </si>
  <si>
    <t>Buyer</t>
  </si>
  <si>
    <t>Selena Amaro</t>
    <phoneticPr fontId="3" type="noConversion"/>
  </si>
  <si>
    <t>samaro@hyundai-transys.com</t>
    <phoneticPr fontId="3" type="noConversion"/>
  </si>
  <si>
    <t>Selena Amaro</t>
  </si>
  <si>
    <t>samaro@hyundai-transys.com</t>
  </si>
  <si>
    <r>
      <t xml:space="preserve">CMA CGM THAMES
</t>
    </r>
    <r>
      <rPr>
        <b/>
        <sz val="10"/>
        <rFont val="맑은 고딕"/>
        <family val="3"/>
        <charset val="129"/>
      </rPr>
      <t>1WU0SE1MA</t>
    </r>
    <phoneticPr fontId="3" type="noConversion"/>
  </si>
  <si>
    <t>Apr. 14. 2026</t>
    <phoneticPr fontId="3" type="noConversion"/>
  </si>
  <si>
    <t>Apr. 14. 2026</t>
  </si>
  <si>
    <t>(12)Description of goods</t>
  </si>
  <si>
    <t>(13)Quantity/Unit</t>
  </si>
  <si>
    <t>(14)Unit Price</t>
  </si>
  <si>
    <t>(15)Amount in USD</t>
  </si>
  <si>
    <t>(13)Quantity</t>
  </si>
  <si>
    <t>(14)Net weight</t>
  </si>
  <si>
    <t>(15)Gross weight</t>
  </si>
  <si>
    <t>(16)Measurement</t>
  </si>
  <si>
    <t>LINEA DE EMBOBINADO DE MOTORES ELECTRICOS CON SUS PARTES Y ACCESORIOS PARA SU BUEN FUNCIONAMIENTO</t>
  </si>
  <si>
    <t>SET</t>
    <phoneticPr fontId="3" type="noConversion"/>
  </si>
  <si>
    <t>MOTOR POST PROCESS LINE</t>
  </si>
  <si>
    <t>SET</t>
  </si>
  <si>
    <t>DAP CHARGE</t>
    <phoneticPr fontId="3" type="noConversion"/>
  </si>
  <si>
    <t>TOTAL</t>
  </si>
  <si>
    <t>$ USD</t>
  </si>
  <si>
    <t>(18)Signed by</t>
    <phoneticPr fontId="3" type="noConversion"/>
  </si>
  <si>
    <t>(19)Signed by</t>
    <phoneticPr fontId="3" type="noConversion"/>
  </si>
  <si>
    <t xml:space="preserve">ITEM : TMED-II motor post process, +150,000  </t>
    <phoneticPr fontId="3" type="noConversion"/>
  </si>
  <si>
    <t>Container
 No.</t>
  </si>
  <si>
    <t>Line Name</t>
  </si>
  <si>
    <t>Work Station</t>
  </si>
  <si>
    <t>Facility Name</t>
  </si>
  <si>
    <t>Package
No.</t>
  </si>
  <si>
    <t>Description</t>
  </si>
  <si>
    <t>Qty</t>
  </si>
  <si>
    <t>Unit Price</t>
  </si>
  <si>
    <t>Total USD</t>
  </si>
  <si>
    <t>Net
Weight
(Kg)</t>
  </si>
  <si>
    <t>Gross
Weight
(Kg)</t>
  </si>
  <si>
    <t>Gross Size(m)</t>
  </si>
  <si>
    <t>Measure.
( M³)</t>
  </si>
  <si>
    <t>Pictures(packing)</t>
  </si>
  <si>
    <t>HS CODE</t>
    <phoneticPr fontId="3" type="noConversion"/>
  </si>
  <si>
    <t>Container
Specifications</t>
  </si>
  <si>
    <t>Container No.</t>
  </si>
  <si>
    <t>Pedimento</t>
    <phoneticPr fontId="3" type="noConversion"/>
  </si>
  <si>
    <t>Seal No.</t>
  </si>
  <si>
    <t>CLP</t>
    <phoneticPr fontId="3" type="noConversion"/>
  </si>
  <si>
    <t>Supplier's Part Number</t>
    <phoneticPr fontId="3" type="noConversion"/>
  </si>
  <si>
    <t>Transys's Part Number</t>
  </si>
  <si>
    <t>product name</t>
    <phoneticPr fontId="3" type="noConversion"/>
  </si>
  <si>
    <t>SPECIFIC USE</t>
    <phoneticPr fontId="3" type="noConversion"/>
  </si>
  <si>
    <t>PERCENTAGES OF EACH COMPOMENT</t>
    <phoneticPr fontId="3" type="noConversion"/>
  </si>
  <si>
    <t>CUURENT POWER AND TYPE OR CURRENT</t>
    <phoneticPr fontId="3" type="noConversion"/>
  </si>
  <si>
    <t>TECHNICAL DATA SHEET / PHOTO</t>
    <phoneticPr fontId="3" type="noConversion"/>
  </si>
  <si>
    <t>Category</t>
  </si>
  <si>
    <t>L</t>
  </si>
  <si>
    <t>W</t>
  </si>
  <si>
    <t>H</t>
  </si>
  <si>
    <t>HS code</t>
  </si>
  <si>
    <t>Country of origin</t>
  </si>
  <si>
    <t>Name plate</t>
  </si>
  <si>
    <t>Brand</t>
  </si>
  <si>
    <t>Model</t>
  </si>
  <si>
    <t>Serial Number</t>
  </si>
  <si>
    <t>Packaging type</t>
  </si>
  <si>
    <t>before</t>
  </si>
  <si>
    <t>after</t>
  </si>
  <si>
    <t>1</t>
    <phoneticPr fontId="3" type="noConversion"/>
  </si>
  <si>
    <t xml:space="preserve">TMED-II motor post process, +150,000  </t>
    <phoneticPr fontId="3" type="noConversion"/>
  </si>
  <si>
    <t>OP20</t>
    <phoneticPr fontId="3" type="noConversion"/>
  </si>
  <si>
    <t xml:space="preserve"> Varnish drying oven</t>
    <phoneticPr fontId="3" type="noConversion"/>
  </si>
  <si>
    <t>WIA-FINE-049</t>
    <phoneticPr fontId="3" type="noConversion"/>
  </si>
  <si>
    <t>This system is an industrial heating furnace designed to convey stators via a pitch conveyor and cure the applied varnish through controlled heating.</t>
    <phoneticPr fontId="3" type="noConversion"/>
  </si>
  <si>
    <r>
      <t>· Steel : 60%</t>
    </r>
    <r>
      <rPr>
        <b/>
        <sz val="8.4"/>
        <color indexed="8"/>
        <rFont val="Calibri"/>
        <family val="3"/>
        <charset val="129"/>
        <scheme val="minor"/>
      </rPr>
      <t xml:space="preserve">
</t>
    </r>
    <r>
      <rPr>
        <b/>
        <sz val="12"/>
        <color indexed="8"/>
        <rFont val="Calibri"/>
        <family val="3"/>
        <charset val="129"/>
        <scheme val="minor"/>
      </rPr>
      <t>· Stainless Steel : 20%
· Aluminum : 15%
· Rubber : 5%</t>
    </r>
    <phoneticPr fontId="3" type="noConversion"/>
  </si>
  <si>
    <t>· Electricty : AC 480V 60Hz 3-phase
· Control : DC 24V (AC120V)</t>
    <phoneticPr fontId="3" type="noConversion"/>
  </si>
  <si>
    <t>KOREA</t>
    <phoneticPr fontId="3" type="noConversion"/>
  </si>
  <si>
    <t>HYUNDAI WIA</t>
    <phoneticPr fontId="3" type="noConversion"/>
  </si>
  <si>
    <t>Wooden</t>
    <phoneticPr fontId="3" type="noConversion"/>
  </si>
  <si>
    <t>40HC</t>
    <phoneticPr fontId="3" type="noConversion"/>
  </si>
  <si>
    <t>CMAU3900130</t>
    <phoneticPr fontId="3" type="noConversion"/>
  </si>
  <si>
    <t>M6478182</t>
    <phoneticPr fontId="3" type="noConversion"/>
  </si>
  <si>
    <t>Bobbin Pallet (Bobbin 1-1)</t>
    <phoneticPr fontId="3" type="noConversion"/>
  </si>
  <si>
    <t>WIA-FINE-129</t>
    <phoneticPr fontId="3" type="noConversion"/>
  </si>
  <si>
    <t>A pallet fixture used to fix and transport the winding bobbin safely between processes.</t>
    <phoneticPr fontId="3" type="noConversion"/>
  </si>
  <si>
    <t>· Steel : 95%
· Mc nylon : 5%</t>
    <phoneticPr fontId="3" type="noConversion"/>
  </si>
  <si>
    <t>OP105</t>
    <phoneticPr fontId="3" type="noConversion"/>
  </si>
  <si>
    <t>Epoxy cooling furnace</t>
    <phoneticPr fontId="3" type="noConversion"/>
  </si>
  <si>
    <t>WIA-FINE-098</t>
  </si>
  <si>
    <t>This system is an industrial cooling furnace designed to transport stators via a pitch conveyor and cool the epoxy-cured stators for moisture removal and temperature stabilization.</t>
    <phoneticPr fontId="3" type="noConversion"/>
  </si>
  <si>
    <t>· Steel : 60%
· Stainless Steel : 20%
· Aluminum : 15%
· Rubber : 5%</t>
    <phoneticPr fontId="3" type="noConversion"/>
  </si>
  <si>
    <t>40HC</t>
  </si>
  <si>
    <t>TXGU7238540</t>
    <phoneticPr fontId="3" type="noConversion"/>
  </si>
  <si>
    <t>M6476679</t>
    <phoneticPr fontId="3" type="noConversion"/>
  </si>
  <si>
    <t>Input NG profile cover</t>
    <phoneticPr fontId="3" type="noConversion"/>
  </si>
  <si>
    <t>WIA-FINE-022</t>
  </si>
  <si>
    <t>A safety enclosure designed to protect the equipment and ensure operator safety.</t>
    <phoneticPr fontId="3" type="noConversion"/>
  </si>
  <si>
    <t>· Aluminum : 70%
· Polycarbonate : 30%</t>
    <phoneticPr fontId="3" type="noConversion"/>
  </si>
  <si>
    <t>Not Applicable</t>
    <phoneticPr fontId="3" type="noConversion"/>
  </si>
  <si>
    <t>Master Car &amp; NG Conveyor</t>
  </si>
  <si>
    <t>WIA-FINE-023</t>
  </si>
  <si>
    <t>A transfer system designed to store products and remove rejected (NG) items.</t>
    <phoneticPr fontId="3" type="noConversion"/>
  </si>
  <si>
    <t>· Steel : 60%
· Aluminum : 35%
· Mc nylon : 5%</t>
    <phoneticPr fontId="3" type="noConversion"/>
  </si>
  <si>
    <t>TGHU6409312</t>
    <phoneticPr fontId="3" type="noConversion"/>
  </si>
  <si>
    <t>M6476681</t>
    <phoneticPr fontId="3" type="noConversion"/>
  </si>
  <si>
    <t>OP30</t>
  </si>
  <si>
    <t xml:space="preserve"> Varnish cooling furnace</t>
  </si>
  <si>
    <t>WIA-FINE-050</t>
  </si>
  <si>
    <t>This system is an industrial cooling furnace designed to transport stators via a pitch conveyor and cool the varnish-cured stators for moisture removal and temperature stabilization.</t>
    <phoneticPr fontId="3" type="noConversion"/>
  </si>
  <si>
    <t>OP100</t>
    <phoneticPr fontId="3" type="noConversion"/>
  </si>
  <si>
    <t>Epoxy drying furnace</t>
    <phoneticPr fontId="3" type="noConversion"/>
  </si>
  <si>
    <t>WIA-FINE-097</t>
  </si>
  <si>
    <t>This system is an industrial heating furnace designed to convey stators via a pitch conveyor and cure the applied epoxy through controlled heating.</t>
    <phoneticPr fontId="3" type="noConversion"/>
  </si>
  <si>
    <t>TRHU6142362</t>
    <phoneticPr fontId="3" type="noConversion"/>
  </si>
  <si>
    <t>M6512290</t>
    <phoneticPr fontId="3" type="noConversion"/>
  </si>
  <si>
    <t>OP31</t>
    <phoneticPr fontId="3" type="noConversion"/>
  </si>
  <si>
    <t>Wire Forming #1</t>
  </si>
  <si>
    <t>WIA-FINE-054</t>
  </si>
  <si>
    <t>An automated machine that grips the bobbin wire with a gripper and mechanically forms it.</t>
    <phoneticPr fontId="3" type="noConversion"/>
  </si>
  <si>
    <t>Conveyor D6
Conveyor D28</t>
    <phoneticPr fontId="3" type="noConversion"/>
  </si>
  <si>
    <t>WIA-FINE-072</t>
  </si>
  <si>
    <t>A motor-driven conveyor used to transfer products between processes.</t>
    <phoneticPr fontId="3" type="noConversion"/>
  </si>
  <si>
    <t>UETU7147525</t>
    <phoneticPr fontId="3" type="noConversion"/>
  </si>
  <si>
    <t>M6521510</t>
    <phoneticPr fontId="3" type="noConversion"/>
  </si>
  <si>
    <t>Profile Fence #1 (Varnish)</t>
  </si>
  <si>
    <t>WIA-FINE-042</t>
  </si>
  <si>
    <t>Conveyor B1-1 (P1)
Conveyor C4-1 (process connection)</t>
    <phoneticPr fontId="3" type="noConversion"/>
  </si>
  <si>
    <t>WIA-FINE-017</t>
  </si>
  <si>
    <t>BEAU4153284</t>
    <phoneticPr fontId="3" type="noConversion"/>
  </si>
  <si>
    <t>M6512299</t>
    <phoneticPr fontId="3" type="noConversion"/>
  </si>
  <si>
    <t>Conveyor E12
Conveyor E13</t>
    <phoneticPr fontId="3" type="noConversion"/>
  </si>
  <si>
    <t>WIA-FINE-084</t>
  </si>
  <si>
    <t>Conveyor D4
Conveyor D29</t>
    <phoneticPr fontId="3" type="noConversion"/>
  </si>
  <si>
    <t>WIA-FINE-064</t>
  </si>
  <si>
    <t>BMOU5566836</t>
    <phoneticPr fontId="3" type="noConversion"/>
  </si>
  <si>
    <t>M6512460</t>
    <phoneticPr fontId="3" type="noConversion"/>
  </si>
  <si>
    <t>Conveyor C3 (process connection)
Conveyor C4 (process connection)</t>
    <phoneticPr fontId="3" type="noConversion"/>
  </si>
  <si>
    <t>WIA-FINE-025</t>
  </si>
  <si>
    <t>OP115</t>
  </si>
  <si>
    <t>Electrical characteristics test</t>
  </si>
  <si>
    <t>WIA-FINE-103</t>
  </si>
  <si>
    <t>An automated system designed to inspect the electrical characteristics of finished products.</t>
    <phoneticPr fontId="3" type="noConversion"/>
  </si>
  <si>
    <t>CMAU9322363</t>
    <phoneticPr fontId="3" type="noConversion"/>
  </si>
  <si>
    <t>M6476964</t>
    <phoneticPr fontId="3" type="noConversion"/>
  </si>
  <si>
    <t>Traverse frame &amp; upper duct</t>
  </si>
  <si>
    <t>WIA-FINE-078</t>
  </si>
  <si>
    <t>Steel structure 
&amp;
A steel duct designed for organizing and protecting electrical wiring while ensuring safety.</t>
    <phoneticPr fontId="3" type="noConversion"/>
  </si>
  <si>
    <t>· Steel : 100%</t>
    <phoneticPr fontId="3" type="noConversion"/>
  </si>
  <si>
    <t>Conveyor C9 (process connection)
Conveyor C11 (process connection)</t>
    <phoneticPr fontId="3" type="noConversion"/>
  </si>
  <si>
    <t>WIA-FINE-027</t>
  </si>
  <si>
    <t>HPCU4273210</t>
    <phoneticPr fontId="3" type="noConversion"/>
  </si>
  <si>
    <t>M6523937</t>
    <phoneticPr fontId="3" type="noConversion"/>
  </si>
  <si>
    <t>Conveyor C7 (process connection)
Conveyor C8 (process connection)</t>
    <phoneticPr fontId="3" type="noConversion"/>
  </si>
  <si>
    <t>WIA-FINE-026</t>
  </si>
  <si>
    <t>Conveyor D2
Conveyor D3</t>
    <phoneticPr fontId="3" type="noConversion"/>
  </si>
  <si>
    <t>WIA-FINE-058</t>
  </si>
  <si>
    <t>TLLU8660408</t>
    <phoneticPr fontId="3" type="noConversion"/>
  </si>
  <si>
    <t>M6512282</t>
    <phoneticPr fontId="3" type="noConversion"/>
  </si>
  <si>
    <t>Conveyor E5
Conveyor E4</t>
    <phoneticPr fontId="3" type="noConversion"/>
  </si>
  <si>
    <t>WIA-FINE-086</t>
  </si>
  <si>
    <t>Jig removal fence</t>
    <phoneticPr fontId="3" type="noConversion"/>
  </si>
  <si>
    <t>WIA-FINE-101</t>
  </si>
  <si>
    <t>ECMU5484158</t>
    <phoneticPr fontId="3" type="noConversion"/>
  </si>
  <si>
    <t>M6476968</t>
    <phoneticPr fontId="3" type="noConversion"/>
  </si>
  <si>
    <t>Conveyor E6
Conveyor E1</t>
    <phoneticPr fontId="3" type="noConversion"/>
  </si>
  <si>
    <t>WIA-FINE-080</t>
  </si>
  <si>
    <t>RTB Panel #2</t>
    <phoneticPr fontId="3" type="noConversion"/>
  </si>
  <si>
    <t>WIA-FINE-116</t>
  </si>
  <si>
    <t>An interface panel designed to organize wiring signals and connect them to the main control panel.</t>
    <phoneticPr fontId="3" type="noConversion"/>
  </si>
  <si>
    <t>· Steel : 25%
· Terminal Blocks : 25%
· Wiring &amp; Internal Cables : 20%
· I/O Interface Modules / Connectors : 15%
· Protection Devices : 10%
· Accessories : 5%</t>
    <phoneticPr fontId="3" type="noConversion"/>
  </si>
  <si>
    <t>Finished Pallet Conveyor #4</t>
    <phoneticPr fontId="3" type="noConversion"/>
  </si>
  <si>
    <t>WIA-FINE-110</t>
  </si>
  <si>
    <t>TIIU4858760</t>
    <phoneticPr fontId="3" type="noConversion"/>
  </si>
  <si>
    <t>M6488129</t>
    <phoneticPr fontId="3" type="noConversion"/>
  </si>
  <si>
    <t>Air conditioner hose &amp; autoloader OP</t>
    <phoneticPr fontId="3" type="noConversion"/>
  </si>
  <si>
    <t>WIA-FINE-053</t>
  </si>
  <si>
    <t>An air supply line designed to deliver conditioned air from the air conditioning unit to the equipment.
&amp;
A control panel for operating the equipment.</t>
    <phoneticPr fontId="3" type="noConversion"/>
  </si>
  <si>
    <t>· Steel : 65%
· Plastic : 30%
· Accessories : 5%</t>
    <phoneticPr fontId="3" type="noConversion"/>
  </si>
  <si>
    <t>· Control : DC 24V (AC120V)</t>
    <phoneticPr fontId="3" type="noConversion"/>
  </si>
  <si>
    <t>Overhead Stairs #3</t>
    <phoneticPr fontId="3" type="noConversion"/>
  </si>
  <si>
    <t>WIA-FINE-124</t>
  </si>
  <si>
    <t>A staircase designed to safely cross over the equipment structure.</t>
    <phoneticPr fontId="3" type="noConversion"/>
  </si>
  <si>
    <t>Conveyor A3 (P2)
Conveyor A3-1 (P2)
Conveyor A4 (P2)</t>
    <phoneticPr fontId="3" type="noConversion"/>
  </si>
  <si>
    <t>WIA-FINE-014</t>
  </si>
  <si>
    <t>APHU7214058</t>
    <phoneticPr fontId="3" type="noConversion"/>
  </si>
  <si>
    <t>M6479264</t>
    <phoneticPr fontId="3" type="noConversion"/>
  </si>
  <si>
    <t>OP050</t>
    <phoneticPr fontId="3" type="noConversion"/>
  </si>
  <si>
    <t>Bobbin alignment (P2)</t>
    <phoneticPr fontId="3" type="noConversion"/>
  </si>
  <si>
    <t>WIA-FINE-007</t>
  </si>
  <si>
    <t>An automated system designed to arrange individually supplied winding bobbins into a circular stator configuration.</t>
    <phoneticPr fontId="3" type="noConversion"/>
  </si>
  <si>
    <t>OP81</t>
    <phoneticPr fontId="3" type="noConversion"/>
  </si>
  <si>
    <t>Epoxy Molding #1</t>
    <phoneticPr fontId="3" type="noConversion"/>
  </si>
  <si>
    <t>WIA-FINE-087</t>
  </si>
  <si>
    <t>An automated system designed to apply epoxy to the top surface of the product.</t>
    <phoneticPr fontId="3" type="noConversion"/>
  </si>
  <si>
    <t>Conveyor F5
Conveyor F4</t>
    <phoneticPr fontId="3" type="noConversion"/>
  </si>
  <si>
    <t>WIA-FINE-102</t>
  </si>
  <si>
    <t>HPCU4962184</t>
    <phoneticPr fontId="3" type="noConversion"/>
  </si>
  <si>
    <t>M6488208</t>
    <phoneticPr fontId="3" type="noConversion"/>
  </si>
  <si>
    <t>OP82</t>
    <phoneticPr fontId="3" type="noConversion"/>
  </si>
  <si>
    <t>Epoxy Molding #2</t>
    <phoneticPr fontId="3" type="noConversion"/>
  </si>
  <si>
    <t>WIA-FINE-088</t>
  </si>
  <si>
    <t>OP40-1</t>
    <phoneticPr fontId="3" type="noConversion"/>
  </si>
  <si>
    <t>Terminal Assembly #2</t>
    <phoneticPr fontId="3" type="noConversion"/>
  </si>
  <si>
    <t>WIA-FINE-060</t>
  </si>
  <si>
    <t>A conveyor system designed to load terminals and feed them individually.</t>
    <phoneticPr fontId="3" type="noConversion"/>
  </si>
  <si>
    <t>· Steel : 90%
· Stainless Steel : 10%</t>
    <phoneticPr fontId="3" type="noConversion"/>
  </si>
  <si>
    <t>Conveyor D7-1</t>
    <phoneticPr fontId="3" type="noConversion"/>
  </si>
  <si>
    <t>WIA-FINE-065</t>
  </si>
  <si>
    <t>TRHU7156669</t>
    <phoneticPr fontId="3" type="noConversion"/>
  </si>
  <si>
    <t>M6488133</t>
    <phoneticPr fontId="3" type="noConversion"/>
  </si>
  <si>
    <t>Varnish application tank</t>
    <phoneticPr fontId="3" type="noConversion"/>
  </si>
  <si>
    <t>WIA-FINE-038</t>
  </si>
  <si>
    <t>A storage tank for varnish solution used in product coating.</t>
    <phoneticPr fontId="3" type="noConversion"/>
  </si>
  <si>
    <t>· Steel : 20%
· Stainless Steel : 80%</t>
    <phoneticPr fontId="3" type="noConversion"/>
  </si>
  <si>
    <t>Autoloader Fence #1 (#2,#3)</t>
    <phoneticPr fontId="3" type="noConversion"/>
  </si>
  <si>
    <t>WIA-FINE-048</t>
  </si>
  <si>
    <t>OP060</t>
    <phoneticPr fontId="3" type="noConversion"/>
  </si>
  <si>
    <t>Supporting (P2)</t>
    <phoneticPr fontId="3" type="noConversion"/>
  </si>
  <si>
    <t>WIA-FINE-009</t>
  </si>
  <si>
    <t>A machine designed for hot press-fitting an outer ring onto the product.</t>
    <phoneticPr fontId="3" type="noConversion"/>
  </si>
  <si>
    <t>SEKU4527689</t>
    <phoneticPr fontId="3" type="noConversion"/>
  </si>
  <si>
    <t>R8740234</t>
    <phoneticPr fontId="3" type="noConversion"/>
  </si>
  <si>
    <t>Profile Fence #2 (Varnish)</t>
    <phoneticPr fontId="3" type="noConversion"/>
  </si>
  <si>
    <t>WIA-FINE-043</t>
  </si>
  <si>
    <t>Conveyor D16
Conveyor D20</t>
    <phoneticPr fontId="3" type="noConversion"/>
  </si>
  <si>
    <t>WIA-FINE-057</t>
  </si>
  <si>
    <t>NG Conveyor 1-1</t>
    <phoneticPr fontId="3" type="noConversion"/>
  </si>
  <si>
    <t>WIA-FINE-120</t>
  </si>
  <si>
    <t>CMAU3507009</t>
    <phoneticPr fontId="3" type="noConversion"/>
  </si>
  <si>
    <t>M6476687</t>
    <phoneticPr fontId="3" type="noConversion"/>
  </si>
  <si>
    <t>NG Conveyor 1-2</t>
    <phoneticPr fontId="3" type="noConversion"/>
  </si>
  <si>
    <t>WIA-FINE-121</t>
  </si>
  <si>
    <t>OP60-2</t>
    <phoneticPr fontId="3" type="noConversion"/>
  </si>
  <si>
    <t>Terminal measurement (P1)</t>
    <phoneticPr fontId="3" type="noConversion"/>
  </si>
  <si>
    <t>WIA-FINE-004</t>
  </si>
  <si>
    <t>An automated system for inspecting assembly height differences of the product.</t>
    <phoneticPr fontId="3" type="noConversion"/>
  </si>
  <si>
    <t>· Steel : 60%
· Stainless Steel : 20%
· Aluminum : 15%
· MC nyron : 5%</t>
    <phoneticPr fontId="3" type="noConversion"/>
  </si>
  <si>
    <t>Terminal measurement (P2)</t>
    <phoneticPr fontId="3" type="noConversion"/>
  </si>
  <si>
    <t>WIA-FINE-010</t>
  </si>
  <si>
    <t>OP70</t>
    <phoneticPr fontId="3" type="noConversion"/>
  </si>
  <si>
    <t>Process connection reloader (P1)</t>
    <phoneticPr fontId="3" type="noConversion"/>
  </si>
  <si>
    <t>WIA-FINE-005</t>
  </si>
  <si>
    <t>A loading system for transferring products between processes.</t>
    <phoneticPr fontId="3" type="noConversion"/>
  </si>
  <si>
    <t>· Steel : 85%
· MC nylon : 5%
· Aluminum : 5%
· Accessories : 5%</t>
    <phoneticPr fontId="3" type="noConversion"/>
  </si>
  <si>
    <t>UETU7187739</t>
    <phoneticPr fontId="3" type="noConversion"/>
  </si>
  <si>
    <t>R8785946</t>
    <phoneticPr fontId="3" type="noConversion"/>
  </si>
  <si>
    <t>OP60-3</t>
    <phoneticPr fontId="3" type="noConversion"/>
  </si>
  <si>
    <t>Air Blow (P1)</t>
    <phoneticPr fontId="3" type="noConversion"/>
  </si>
  <si>
    <t>WIA-FINE-011</t>
  </si>
  <si>
    <t>An air blowing system for removing foreign particles.</t>
    <phoneticPr fontId="3" type="noConversion"/>
  </si>
  <si>
    <t>OP120</t>
    <phoneticPr fontId="3" type="noConversion"/>
  </si>
  <si>
    <t>Completion inspection</t>
    <phoneticPr fontId="3" type="noConversion"/>
  </si>
  <si>
    <t>WIA-FINE-104</t>
  </si>
  <si>
    <t>An automated vision inspection system for checking product assembly condition.</t>
    <phoneticPr fontId="3" type="noConversion"/>
  </si>
  <si>
    <t>Marking machine loader</t>
    <phoneticPr fontId="3" type="noConversion"/>
  </si>
  <si>
    <t>WIA-FINE-031</t>
  </si>
  <si>
    <t>'A loading system for transferring products between processes.</t>
  </si>
  <si>
    <t>· Steel : 65%
· Stainless Steel : 20%
· Aluminum : 10%
· MC nyron : 5%</t>
    <phoneticPr fontId="3" type="noConversion"/>
  </si>
  <si>
    <t>Conveyor E2
Conveyor F1</t>
    <phoneticPr fontId="3" type="noConversion"/>
  </si>
  <si>
    <t>WIA-FINE-083</t>
  </si>
  <si>
    <t>END</t>
    <phoneticPr fontId="3" type="noConversion"/>
  </si>
  <si>
    <t>1st</t>
    <phoneticPr fontId="3" type="noConversion"/>
  </si>
  <si>
    <t>40FR</t>
    <phoneticPr fontId="3" type="noConversion"/>
  </si>
  <si>
    <t>2nd</t>
    <phoneticPr fontId="3" type="noConversion"/>
  </si>
  <si>
    <t>20FR</t>
    <phoneticPr fontId="3" type="noConversion"/>
  </si>
  <si>
    <t>3rd</t>
    <phoneticPr fontId="3" type="noConversion"/>
  </si>
  <si>
    <t>4th</t>
    <phoneticPr fontId="3" type="noConversion"/>
  </si>
  <si>
    <t>TMED-II motor post process, +150,000</t>
  </si>
  <si>
    <t>Bobbin alignment(보빈정렬)</t>
    <phoneticPr fontId="3" type="noConversion"/>
  </si>
  <si>
    <t>Supporting &amp;Hot Pressing(서포터링 열간압입)</t>
    <phoneticPr fontId="3" type="noConversion"/>
  </si>
  <si>
    <t>Airblow(냉각에어블로)</t>
    <phoneticPr fontId="3" type="noConversion"/>
  </si>
  <si>
    <t>Terminal measurement(단차측정)</t>
    <phoneticPr fontId="3" type="noConversion"/>
  </si>
  <si>
    <t>Process connection reloade(이재로더)</t>
    <phoneticPr fontId="3" type="noConversion"/>
  </si>
  <si>
    <t xml:space="preserve"> Marking machine(마킹기)</t>
    <phoneticPr fontId="3" type="noConversion"/>
  </si>
  <si>
    <t>Preheating the varnish(바니쉬 예열)</t>
    <phoneticPr fontId="3" type="noConversion"/>
  </si>
  <si>
    <t>Varnish application #1(바니쉬 도포)</t>
    <phoneticPr fontId="3" type="noConversion"/>
  </si>
  <si>
    <t>Varnish curing (바니쉬 경화)</t>
    <phoneticPr fontId="3" type="noConversion"/>
  </si>
  <si>
    <t xml:space="preserve"> Autoloader (오토로더)</t>
    <phoneticPr fontId="3" type="noConversion"/>
  </si>
  <si>
    <t xml:space="preserve"> Varnish drying oven (바니쉬 건조로)</t>
    <phoneticPr fontId="3" type="noConversion"/>
  </si>
  <si>
    <t xml:space="preserve"> Varnish cooling furnace (바니쉬 냉각로)</t>
    <phoneticPr fontId="3" type="noConversion"/>
  </si>
  <si>
    <t>Wire Forming (와이어포밍)</t>
    <phoneticPr fontId="3" type="noConversion"/>
  </si>
  <si>
    <t>Wireforming Vision Inspection(와이어 포밍 비젼검사)</t>
    <phoneticPr fontId="3" type="noConversion"/>
  </si>
  <si>
    <t>Terminal Assembly (터미널 조립 &amp; 검사)</t>
    <phoneticPr fontId="3" type="noConversion"/>
  </si>
  <si>
    <t>Caulking &amp; Cutting (코팅 &amp; 컷팅)</t>
    <phoneticPr fontId="3" type="noConversion"/>
  </si>
  <si>
    <t>Fusing (퓨징검사)</t>
    <phoneticPr fontId="3" type="noConversion"/>
  </si>
  <si>
    <t>Traverse(트래버스)</t>
    <phoneticPr fontId="3" type="noConversion"/>
  </si>
  <si>
    <t>Temperature sensor vision inspection (온도센서 조립 비젼검사)</t>
    <phoneticPr fontId="3" type="noConversion"/>
  </si>
  <si>
    <t>Epoxy Molding(에폭시 몰딩)</t>
    <phoneticPr fontId="3" type="noConversion"/>
  </si>
  <si>
    <t>Epoxy drying furnace(에폭시 경화로)</t>
    <phoneticPr fontId="3" type="noConversion"/>
  </si>
  <si>
    <t>Epoxy cooling furnace(에폭시 냉각로)</t>
    <phoneticPr fontId="3" type="noConversion"/>
  </si>
  <si>
    <t>Jig removal robot(온도센서 지그탈거)</t>
    <phoneticPr fontId="3" type="noConversion"/>
  </si>
  <si>
    <t>전기특성(Electrical characteristics test)</t>
    <phoneticPr fontId="3" type="noConversion"/>
  </si>
  <si>
    <t>완성검사(Completion inspection)</t>
    <phoneticPr fontId="3" type="noConversion"/>
  </si>
  <si>
    <t>multi-joint robot(완성이재)</t>
    <phoneticPr fontId="3" type="noConversion"/>
  </si>
  <si>
    <t>Finished Pallet Conveyor(완성적재 컨베어)</t>
    <phoneticPr fontId="3" type="noConversion"/>
  </si>
  <si>
    <r>
      <rPr>
        <b/>
        <sz val="10"/>
        <color rgb="FF000000"/>
        <rFont val="맑은 고딕"/>
      </rPr>
      <t xml:space="preserve"> HYUNDAI WIA CORPORATION
</t>
    </r>
    <r>
      <rPr>
        <sz val="9"/>
        <color rgb="FF000000"/>
        <rFont val="맑은 고딕"/>
      </rPr>
      <t xml:space="preserve">  153, Jeongdong-ro, Gaeumjeong-dong, Seongsan-gu, Changwon-si, 
  Gyeongsangnam-do, 51533, Korea
  Attention : An taehwan
  Phone : +82-55-230-6054 
  E-mail : antaehwan@hyundai-wia.com
  Vendor Code : Y31M
  Tax ID: 609-81-01770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</si>
</sst>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&quot;₩&quot;* #,##0_-;\-&quot;₩&quot;* #,##0_-;_-&quot;₩&quot;* &quot;-&quot;_-;_-@_-"/>
    <numFmt numFmtId="165" formatCode="000\-000"/>
    <numFmt numFmtId="166" formatCode="#,###&quot;.0 KGS&quot;"/>
    <numFmt numFmtId="167" formatCode="###,##0.00\ &quot;CBM&quot;"/>
    <numFmt numFmtId="168" formatCode="0_ "/>
    <numFmt numFmtId="169" formatCode="_-[$EUR]\ * #,##0.00_-;\-[$EUR]\ * #,##0.00_-;_-[$EUR]\ * &quot;-&quot;??_-;_-@_-"/>
    <numFmt numFmtId="170" formatCode="_-[$$-409]* #,##0_ ;_-[$$-409]* \-#,##0\ ;_-[$$-409]* &quot;-&quot;??_ ;_-@_ "/>
    <numFmt numFmtId="171" formatCode="#,###&quot; kg&quot;"/>
    <numFmt numFmtId="172" formatCode="&quot;YAM-&quot;@"/>
    <numFmt numFmtId="173" formatCode="[$$-409]#,##0_);\([$$-409]#,##0\)"/>
    <numFmt numFmtId="174" formatCode="#,###.00&quot; CBM&quot;"/>
    <numFmt numFmtId="175" formatCode="_-&quot;EUR&quot;* #,##0.00_-;\-&quot;EUR&quot;* #,##0.00_-;_-&quot;EUR&quot;* &quot;-&quot;_-;_-@_-"/>
    <numFmt numFmtId="176" formatCode="0_);[Red]\(0\)"/>
    <numFmt numFmtId="177" formatCode="_-&quot;DM&quot;* #,##0.00_-;\-&quot;DM&quot;* #,##0.00_-;_-&quot;DM&quot;* &quot;-&quot;_-;_-@_-"/>
    <numFmt numFmtId="178" formatCode="_-&quot;DM&quot;* #,##0_-;\-&quot;DM&quot;* #,##0_-;_-&quot;DM&quot;* &quot;-&quot;_-;_-@_-"/>
    <numFmt numFmtId="179" formatCode="###,##0.000\ &quot;CBM&quot;"/>
    <numFmt numFmtId="180" formatCode="_-\$* #,##0_ ;_-\$* \-#,##0\ ;_-\$* &quot;-&quot;??_ ;_-@_ "/>
    <numFmt numFmtId="181" formatCode="_-* #,##0.000_-;\-* #,##0.000_-;_-* &quot;-&quot;??_-;_-@_-"/>
    <numFmt numFmtId="182" formatCode="_-* #,##0.000_-;\-* #,##0.000_-;_-* &quot;-&quot;_-;_-@_-"/>
    <numFmt numFmtId="183" formatCode="#,###\ &quot;Boxes&quot;"/>
  </numFmts>
  <fonts count="3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Calibri"/>
      <family val="3"/>
      <charset val="129"/>
      <scheme val="minor"/>
    </font>
    <font>
      <sz val="8"/>
      <name val="돋움"/>
      <family val="3"/>
      <charset val="129"/>
    </font>
    <font>
      <sz val="11"/>
      <name val="Calibri"/>
      <family val="3"/>
      <charset val="129"/>
      <scheme val="minor"/>
    </font>
    <font>
      <sz val="9"/>
      <name val="Calibri"/>
      <family val="3"/>
      <charset val="129"/>
      <scheme val="minor"/>
    </font>
    <font>
      <sz val="11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sz val="10"/>
      <name val="Calibri"/>
      <family val="3"/>
      <charset val="129"/>
      <scheme val="minor"/>
    </font>
    <font>
      <b/>
      <sz val="12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b/>
      <sz val="11"/>
      <name val="Calibri"/>
      <family val="3"/>
      <charset val="129"/>
      <scheme val="minor"/>
    </font>
    <font>
      <b/>
      <sz val="9"/>
      <name val="Calibri"/>
      <family val="3"/>
      <charset val="129"/>
      <scheme val="minor"/>
    </font>
    <font>
      <b/>
      <sz val="10"/>
      <color theme="0"/>
      <name val="Calibri"/>
      <family val="3"/>
      <charset val="129"/>
      <scheme val="minor"/>
    </font>
    <font>
      <sz val="10"/>
      <color theme="0"/>
      <name val="Calibri"/>
      <family val="3"/>
      <charset val="129"/>
      <scheme val="minor"/>
    </font>
    <font>
      <b/>
      <sz val="20"/>
      <name val="Calibri"/>
      <family val="3"/>
      <charset val="129"/>
      <scheme val="minor"/>
    </font>
    <font>
      <sz val="12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b/>
      <sz val="12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14"/>
      <name val="Calibri"/>
      <family val="3"/>
      <charset val="129"/>
      <scheme val="minor"/>
    </font>
    <font>
      <b/>
      <sz val="16"/>
      <name val="Calibri"/>
      <family val="3"/>
      <charset val="129"/>
      <scheme val="minor"/>
    </font>
    <font>
      <b/>
      <sz val="8.4"/>
      <color indexed="8"/>
      <name val="Calibri"/>
      <family val="3"/>
      <charset val="129"/>
      <scheme val="minor"/>
    </font>
    <font>
      <b/>
      <sz val="12"/>
      <color indexed="8"/>
      <name val="Calibri"/>
      <family val="3"/>
      <charset val="129"/>
      <scheme val="minor"/>
    </font>
    <font>
      <sz val="16"/>
      <name val="Calibri"/>
      <family val="3"/>
      <charset val="129"/>
      <scheme val="minor"/>
    </font>
    <font>
      <b/>
      <sz val="16"/>
      <color theme="1"/>
      <name val="Calibri"/>
      <family val="3"/>
      <charset val="129"/>
      <scheme val="minor"/>
    </font>
    <font>
      <sz val="18"/>
      <name val="Calibri"/>
      <family val="3"/>
      <charset val="129"/>
      <scheme val="minor"/>
    </font>
    <font>
      <b/>
      <sz val="10"/>
      <color rgb="FF000000"/>
      <name val="맑은 고딕"/>
    </font>
    <font>
      <sz val="9"/>
      <color rgb="FF000000"/>
      <name val="맑은 고딕"/>
    </font>
    <font>
      <sz val="11"/>
      <color rgb="FF000000"/>
      <name val="맑은 고딕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0" fontId="4" fillId="0" borderId="0" xfId="0" applyFont="1" applyAlignment="1">
      <alignment vertical="center"/>
    </xf>
    <xf numFmtId="49" fontId="9" fillId="0" borderId="10" xfId="0" applyNumberFormat="1" applyFont="1" applyBorder="1" applyAlignment="1">
      <alignment horizontal="right" vertical="center"/>
    </xf>
    <xf numFmtId="49" fontId="9" fillId="0" borderId="14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9" fillId="0" borderId="8" xfId="0" applyNumberFormat="1" applyFont="1" applyBorder="1" applyAlignment="1">
      <alignment vertical="center" wrapText="1"/>
    </xf>
    <xf numFmtId="49" fontId="9" fillId="0" borderId="9" xfId="0" applyNumberFormat="1" applyFont="1" applyBorder="1" applyAlignment="1">
      <alignment vertical="center" wrapText="1"/>
    </xf>
    <xf numFmtId="49" fontId="9" fillId="0" borderId="9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49" fontId="12" fillId="0" borderId="19" xfId="0" applyNumberFormat="1" applyFont="1" applyBorder="1" applyAlignment="1">
      <alignment horizontal="center" vertical="center" shrinkToFit="1"/>
    </xf>
    <xf numFmtId="166" fontId="14" fillId="0" borderId="0" xfId="1" applyNumberFormat="1" applyFont="1" applyFill="1" applyBorder="1" applyAlignment="1">
      <alignment horizontal="center" vertical="center"/>
    </xf>
    <xf numFmtId="167" fontId="14" fillId="0" borderId="1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9" fontId="9" fillId="0" borderId="0" xfId="2" applyNumberFormat="1" applyFont="1" applyBorder="1" applyAlignment="1">
      <alignment horizontal="center" vertical="center"/>
    </xf>
    <xf numFmtId="170" fontId="12" fillId="0" borderId="10" xfId="2" applyNumberFormat="1" applyFont="1" applyBorder="1" applyAlignment="1">
      <alignment vertical="center"/>
    </xf>
    <xf numFmtId="171" fontId="9" fillId="0" borderId="0" xfId="1" applyNumberFormat="1" applyFont="1" applyFill="1" applyBorder="1" applyAlignment="1">
      <alignment vertical="center"/>
    </xf>
    <xf numFmtId="167" fontId="9" fillId="0" borderId="10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71" fontId="9" fillId="0" borderId="0" xfId="1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65" fontId="15" fillId="0" borderId="1" xfId="0" applyNumberFormat="1" applyFont="1" applyBorder="1" applyAlignment="1">
      <alignment vertical="center"/>
    </xf>
    <xf numFmtId="172" fontId="15" fillId="0" borderId="1" xfId="0" applyNumberFormat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169" fontId="16" fillId="0" borderId="1" xfId="2" applyNumberFormat="1" applyFont="1" applyBorder="1" applyAlignment="1">
      <alignment horizontal="center" vertical="center"/>
    </xf>
    <xf numFmtId="170" fontId="15" fillId="0" borderId="26" xfId="2" applyNumberFormat="1" applyFont="1" applyBorder="1" applyAlignment="1">
      <alignment vertical="center"/>
    </xf>
    <xf numFmtId="165" fontId="12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71" fontId="9" fillId="0" borderId="1" xfId="1" applyNumberFormat="1" applyFont="1" applyFill="1" applyBorder="1" applyAlignment="1">
      <alignment horizontal="right" vertical="center"/>
    </xf>
    <xf numFmtId="167" fontId="9" fillId="0" borderId="26" xfId="0" applyNumberFormat="1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169" fontId="12" fillId="0" borderId="0" xfId="2" applyNumberFormat="1" applyFont="1" applyBorder="1" applyAlignment="1">
      <alignment vertical="center"/>
    </xf>
    <xf numFmtId="173" fontId="13" fillId="0" borderId="10" xfId="2" applyNumberFormat="1" applyFont="1" applyBorder="1" applyAlignment="1">
      <alignment horizontal="center" vertical="center"/>
    </xf>
    <xf numFmtId="171" fontId="12" fillId="0" borderId="0" xfId="1" applyNumberFormat="1" applyFont="1" applyFill="1" applyBorder="1" applyAlignment="1">
      <alignment horizontal="right" vertical="center"/>
    </xf>
    <xf numFmtId="174" fontId="12" fillId="0" borderId="10" xfId="0" applyNumberFormat="1" applyFont="1" applyBorder="1" applyAlignment="1">
      <alignment horizontal="right" vertical="center"/>
    </xf>
    <xf numFmtId="169" fontId="12" fillId="0" borderId="10" xfId="2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vertical="center"/>
    </xf>
    <xf numFmtId="0" fontId="12" fillId="0" borderId="0" xfId="1" applyNumberFormat="1" applyFont="1" applyFill="1" applyBorder="1" applyAlignment="1">
      <alignment horizontal="left" vertical="center"/>
    </xf>
    <xf numFmtId="174" fontId="12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75" fontId="9" fillId="0" borderId="0" xfId="2" applyNumberFormat="1" applyFont="1" applyBorder="1" applyAlignment="1">
      <alignment vertical="center"/>
    </xf>
    <xf numFmtId="175" fontId="9" fillId="0" borderId="10" xfId="2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175" fontId="12" fillId="0" borderId="10" xfId="2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vertical="center"/>
    </xf>
    <xf numFmtId="49" fontId="4" fillId="0" borderId="27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175" fontId="9" fillId="0" borderId="1" xfId="2" applyNumberFormat="1" applyFont="1" applyBorder="1" applyAlignment="1">
      <alignment vertical="center"/>
    </xf>
    <xf numFmtId="175" fontId="12" fillId="0" borderId="26" xfId="2" applyNumberFormat="1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75" fontId="12" fillId="0" borderId="0" xfId="2" applyNumberFormat="1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175" fontId="12" fillId="0" borderId="0" xfId="2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7" fontId="9" fillId="0" borderId="0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8" fillId="0" borderId="0" xfId="0" applyFont="1"/>
    <xf numFmtId="0" fontId="19" fillId="3" borderId="3" xfId="3" applyFont="1" applyFill="1" applyBorder="1" applyAlignment="1">
      <alignment horizontal="center" vertical="center" wrapText="1"/>
    </xf>
    <xf numFmtId="0" fontId="19" fillId="3" borderId="3" xfId="3" applyFont="1" applyFill="1" applyBorder="1" applyAlignment="1">
      <alignment horizontal="left" vertical="center" wrapText="1"/>
    </xf>
    <xf numFmtId="0" fontId="18" fillId="4" borderId="3" xfId="3" applyFont="1" applyFill="1" applyBorder="1" applyAlignment="1">
      <alignment horizontal="center" vertical="center" wrapText="1"/>
    </xf>
    <xf numFmtId="0" fontId="19" fillId="3" borderId="41" xfId="3" applyFont="1" applyFill="1" applyBorder="1" applyAlignment="1">
      <alignment horizontal="center" vertical="center" wrapText="1"/>
    </xf>
    <xf numFmtId="0" fontId="18" fillId="3" borderId="41" xfId="3" applyFont="1" applyFill="1" applyBorder="1" applyAlignment="1">
      <alignment horizontal="center" vertical="center"/>
    </xf>
    <xf numFmtId="0" fontId="10" fillId="4" borderId="40" xfId="3" applyFont="1" applyFill="1" applyBorder="1" applyAlignment="1">
      <alignment horizontal="center" vertical="center" wrapText="1"/>
    </xf>
    <xf numFmtId="0" fontId="10" fillId="4" borderId="42" xfId="3" applyFont="1" applyFill="1" applyBorder="1" applyAlignment="1">
      <alignment horizontal="center" vertical="center" wrapText="1"/>
    </xf>
    <xf numFmtId="41" fontId="10" fillId="0" borderId="13" xfId="7" applyFont="1" applyFill="1" applyBorder="1" applyAlignment="1">
      <alignment vertical="center"/>
    </xf>
    <xf numFmtId="41" fontId="10" fillId="0" borderId="32" xfId="1" applyFont="1" applyFill="1" applyBorder="1" applyAlignment="1">
      <alignment horizontal="center" vertical="center" wrapText="1"/>
    </xf>
    <xf numFmtId="43" fontId="20" fillId="0" borderId="32" xfId="8" applyNumberFormat="1" applyFont="1" applyFill="1" applyBorder="1" applyAlignment="1">
      <alignment horizontal="center" vertical="center"/>
    </xf>
    <xf numFmtId="41" fontId="10" fillId="0" borderId="24" xfId="7" applyFont="1" applyFill="1" applyBorder="1" applyAlignment="1">
      <alignment vertical="center"/>
    </xf>
    <xf numFmtId="41" fontId="10" fillId="0" borderId="24" xfId="1" applyFont="1" applyFill="1" applyBorder="1" applyAlignment="1">
      <alignment horizontal="center" vertical="center" wrapText="1"/>
    </xf>
    <xf numFmtId="43" fontId="20" fillId="0" borderId="24" xfId="8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1" fontId="18" fillId="0" borderId="0" xfId="1" applyFont="1"/>
    <xf numFmtId="41" fontId="18" fillId="0" borderId="0" xfId="0" applyNumberFormat="1" applyFont="1"/>
    <xf numFmtId="41" fontId="11" fillId="0" borderId="0" xfId="0" applyNumberFormat="1" applyFont="1"/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3" borderId="40" xfId="3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26" fillId="3" borderId="40" xfId="3" applyFont="1" applyFill="1" applyBorder="1" applyAlignment="1">
      <alignment horizontal="center" vertical="center"/>
    </xf>
    <xf numFmtId="41" fontId="23" fillId="0" borderId="32" xfId="1" applyFont="1" applyFill="1" applyBorder="1" applyAlignment="1">
      <alignment horizontal="center" vertical="center" wrapText="1"/>
    </xf>
    <xf numFmtId="41" fontId="23" fillId="0" borderId="24" xfId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43" fontId="26" fillId="0" borderId="0" xfId="0" applyNumberFormat="1" applyFont="1"/>
    <xf numFmtId="41" fontId="2" fillId="0" borderId="13" xfId="7" applyFont="1" applyFill="1" applyBorder="1" applyAlignment="1">
      <alignment vertical="center"/>
    </xf>
    <xf numFmtId="41" fontId="2" fillId="0" borderId="24" xfId="7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41" fontId="28" fillId="0" borderId="0" xfId="0" applyNumberFormat="1" applyFont="1"/>
    <xf numFmtId="43" fontId="28" fillId="0" borderId="0" xfId="0" applyNumberFormat="1" applyFont="1"/>
    <xf numFmtId="0" fontId="5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left" vertical="center"/>
    </xf>
    <xf numFmtId="168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72" fontId="12" fillId="0" borderId="0" xfId="0" applyNumberFormat="1" applyFont="1" applyAlignment="1">
      <alignment vertical="center"/>
    </xf>
    <xf numFmtId="172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6" fontId="20" fillId="0" borderId="32" xfId="4" quotePrefix="1" applyNumberFormat="1" applyFont="1" applyBorder="1" applyAlignment="1">
      <alignment horizontal="center" vertical="center" wrapText="1"/>
    </xf>
    <xf numFmtId="0" fontId="10" fillId="0" borderId="32" xfId="3" applyFont="1" applyBorder="1" applyAlignment="1">
      <alignment horizontal="center" vertical="center" wrapText="1"/>
    </xf>
    <xf numFmtId="0" fontId="10" fillId="0" borderId="32" xfId="6" applyFont="1" applyBorder="1" applyAlignment="1">
      <alignment horizontal="left" vertical="center" wrapText="1"/>
    </xf>
    <xf numFmtId="176" fontId="20" fillId="0" borderId="32" xfId="4" quotePrefix="1" applyNumberFormat="1" applyFont="1" applyBorder="1" applyAlignment="1">
      <alignment horizontal="left" vertical="center" wrapText="1"/>
    </xf>
    <xf numFmtId="0" fontId="20" fillId="0" borderId="32" xfId="5" applyFont="1" applyBorder="1" applyAlignment="1">
      <alignment horizontal="left" vertical="center" wrapText="1"/>
    </xf>
    <xf numFmtId="0" fontId="10" fillId="0" borderId="32" xfId="5" applyFont="1" applyBorder="1" applyAlignment="1">
      <alignment horizontal="left" vertical="center" wrapText="1"/>
    </xf>
    <xf numFmtId="181" fontId="27" fillId="0" borderId="32" xfId="8" applyNumberFormat="1" applyFont="1" applyFill="1" applyBorder="1" applyAlignment="1">
      <alignment horizontal="center" vertical="center"/>
    </xf>
    <xf numFmtId="0" fontId="10" fillId="0" borderId="32" xfId="3" applyFont="1" applyBorder="1" applyAlignment="1">
      <alignment horizontal="center" vertical="center"/>
    </xf>
    <xf numFmtId="0" fontId="10" fillId="0" borderId="0" xfId="0" applyFont="1"/>
    <xf numFmtId="176" fontId="20" fillId="0" borderId="24" xfId="4" quotePrefix="1" applyNumberFormat="1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24" xfId="6" applyFont="1" applyBorder="1" applyAlignment="1">
      <alignment horizontal="left" vertical="center" wrapText="1"/>
    </xf>
    <xf numFmtId="176" fontId="20" fillId="0" borderId="24" xfId="4" quotePrefix="1" applyNumberFormat="1" applyFont="1" applyBorder="1" applyAlignment="1">
      <alignment horizontal="left" vertical="center" wrapText="1"/>
    </xf>
    <xf numFmtId="0" fontId="10" fillId="0" borderId="24" xfId="5" applyFont="1" applyBorder="1" applyAlignment="1">
      <alignment horizontal="left" vertical="center" wrapText="1"/>
    </xf>
    <xf numFmtId="181" fontId="27" fillId="0" borderId="24" xfId="8" applyNumberFormat="1" applyFont="1" applyFill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176" fontId="20" fillId="0" borderId="13" xfId="4" quotePrefix="1" applyNumberFormat="1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13" xfId="6" applyFont="1" applyBorder="1" applyAlignment="1">
      <alignment horizontal="left" vertical="center" wrapText="1"/>
    </xf>
    <xf numFmtId="176" fontId="20" fillId="0" borderId="13" xfId="4" quotePrefix="1" applyNumberFormat="1" applyFont="1" applyBorder="1" applyAlignment="1">
      <alignment horizontal="left" vertical="center" wrapText="1"/>
    </xf>
    <xf numFmtId="0" fontId="20" fillId="0" borderId="13" xfId="5" applyFont="1" applyBorder="1" applyAlignment="1">
      <alignment horizontal="left" vertical="center" wrapText="1"/>
    </xf>
    <xf numFmtId="0" fontId="10" fillId="0" borderId="13" xfId="5" applyFont="1" applyBorder="1" applyAlignment="1">
      <alignment horizontal="left" vertical="center" wrapText="1"/>
    </xf>
    <xf numFmtId="41" fontId="10" fillId="0" borderId="13" xfId="1" applyFont="1" applyFill="1" applyBorder="1" applyAlignment="1">
      <alignment horizontal="center" vertical="center" wrapText="1"/>
    </xf>
    <xf numFmtId="41" fontId="23" fillId="0" borderId="13" xfId="1" applyFont="1" applyFill="1" applyBorder="1" applyAlignment="1">
      <alignment horizontal="center" vertical="center" wrapText="1"/>
    </xf>
    <xf numFmtId="181" fontId="27" fillId="0" borderId="13" xfId="8" applyNumberFormat="1" applyFont="1" applyFill="1" applyBorder="1" applyAlignment="1">
      <alignment horizontal="center" vertical="center"/>
    </xf>
    <xf numFmtId="43" fontId="20" fillId="0" borderId="13" xfId="8" applyNumberFormat="1" applyFont="1" applyFill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183" fontId="22" fillId="0" borderId="13" xfId="0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41" fontId="22" fillId="0" borderId="13" xfId="1" applyFont="1" applyFill="1" applyBorder="1" applyAlignment="1">
      <alignment horizontal="center" vertical="center"/>
    </xf>
    <xf numFmtId="41" fontId="2" fillId="0" borderId="13" xfId="1" applyFont="1" applyFill="1" applyBorder="1" applyAlignment="1">
      <alignment horizontal="center" vertical="center"/>
    </xf>
    <xf numFmtId="41" fontId="23" fillId="0" borderId="13" xfId="1" applyFont="1" applyFill="1" applyBorder="1" applyAlignment="1">
      <alignment horizontal="center" vertical="center"/>
    </xf>
    <xf numFmtId="182" fontId="23" fillId="0" borderId="13" xfId="1" applyNumberFormat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4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1" fontId="9" fillId="0" borderId="0" xfId="1" applyNumberFormat="1" applyFont="1" applyFill="1" applyBorder="1" applyAlignment="1">
      <alignment horizontal="center" vertical="center"/>
    </xf>
    <xf numFmtId="179" fontId="9" fillId="0" borderId="10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31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49" fontId="9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9" fontId="6" fillId="0" borderId="19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20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49" fontId="10" fillId="0" borderId="22" xfId="0" applyNumberFormat="1" applyFont="1" applyBorder="1" applyAlignment="1">
      <alignment horizontal="center" vertical="center" wrapText="1" shrinkToFit="1"/>
    </xf>
    <xf numFmtId="49" fontId="10" fillId="0" borderId="23" xfId="0" applyNumberFormat="1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49" fontId="5" fillId="0" borderId="19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165" fontId="13" fillId="0" borderId="0" xfId="0" applyNumberFormat="1" applyFont="1" applyAlignment="1">
      <alignment horizontal="left" vertical="center" wrapText="1"/>
    </xf>
    <xf numFmtId="180" fontId="9" fillId="0" borderId="0" xfId="2" applyNumberFormat="1" applyFont="1" applyBorder="1" applyAlignment="1">
      <alignment horizontal="center" vertical="center"/>
    </xf>
    <xf numFmtId="170" fontId="12" fillId="0" borderId="10" xfId="2" applyNumberFormat="1" applyFont="1" applyBorder="1" applyAlignment="1">
      <alignment horizontal="center" vertical="center"/>
    </xf>
    <xf numFmtId="0" fontId="10" fillId="0" borderId="12" xfId="3" quotePrefix="1" applyFont="1" applyBorder="1" applyAlignment="1">
      <alignment horizontal="center" vertical="center"/>
    </xf>
    <xf numFmtId="0" fontId="18" fillId="3" borderId="31" xfId="3" applyFont="1" applyFill="1" applyBorder="1" applyAlignment="1">
      <alignment horizontal="center" vertical="center" wrapText="1"/>
    </xf>
    <xf numFmtId="0" fontId="18" fillId="3" borderId="37" xfId="3" applyFont="1" applyFill="1" applyBorder="1" applyAlignment="1">
      <alignment horizontal="center" vertical="center"/>
    </xf>
    <xf numFmtId="0" fontId="10" fillId="0" borderId="31" xfId="3" quotePrefix="1" applyFont="1" applyBorder="1" applyAlignment="1">
      <alignment horizontal="center" vertical="center"/>
    </xf>
    <xf numFmtId="0" fontId="10" fillId="0" borderId="44" xfId="3" quotePrefix="1" applyFont="1" applyBorder="1" applyAlignment="1">
      <alignment horizontal="center" vertical="center"/>
    </xf>
    <xf numFmtId="0" fontId="17" fillId="0" borderId="28" xfId="3" applyFont="1" applyBorder="1" applyAlignment="1">
      <alignment horizontal="center" vertical="center"/>
    </xf>
    <xf numFmtId="0" fontId="17" fillId="0" borderId="29" xfId="3" applyFont="1" applyBorder="1" applyAlignment="1">
      <alignment horizontal="center" vertical="center"/>
    </xf>
    <xf numFmtId="0" fontId="17" fillId="0" borderId="30" xfId="3" applyFont="1" applyBorder="1" applyAlignment="1">
      <alignment horizontal="center" vertical="center"/>
    </xf>
    <xf numFmtId="0" fontId="19" fillId="3" borderId="32" xfId="3" applyFont="1" applyFill="1" applyBorder="1" applyAlignment="1">
      <alignment horizontal="center" vertical="center"/>
    </xf>
    <xf numFmtId="0" fontId="19" fillId="3" borderId="38" xfId="3" applyFont="1" applyFill="1" applyBorder="1" applyAlignment="1">
      <alignment horizontal="center" vertical="center"/>
    </xf>
    <xf numFmtId="0" fontId="19" fillId="3" borderId="4" xfId="3" applyFont="1" applyFill="1" applyBorder="1" applyAlignment="1">
      <alignment horizontal="center" vertical="center"/>
    </xf>
    <xf numFmtId="0" fontId="19" fillId="3" borderId="39" xfId="3" applyFont="1" applyFill="1" applyBorder="1" applyAlignment="1">
      <alignment horizontal="center" vertical="center"/>
    </xf>
    <xf numFmtId="0" fontId="19" fillId="3" borderId="33" xfId="3" applyFont="1" applyFill="1" applyBorder="1" applyAlignment="1">
      <alignment horizontal="center" vertical="center" wrapText="1"/>
    </xf>
    <xf numFmtId="0" fontId="19" fillId="3" borderId="40" xfId="3" applyFont="1" applyFill="1" applyBorder="1" applyAlignment="1">
      <alignment horizontal="center" vertical="center" wrapText="1"/>
    </xf>
    <xf numFmtId="0" fontId="18" fillId="3" borderId="3" xfId="3" applyFont="1" applyFill="1" applyBorder="1" applyAlignment="1">
      <alignment horizontal="center" vertical="center"/>
    </xf>
    <xf numFmtId="0" fontId="18" fillId="3" borderId="34" xfId="3" applyFont="1" applyFill="1" applyBorder="1" applyAlignment="1">
      <alignment horizontal="center" vertical="center"/>
    </xf>
    <xf numFmtId="0" fontId="18" fillId="3" borderId="32" xfId="3" applyFont="1" applyFill="1" applyBorder="1" applyAlignment="1">
      <alignment horizontal="center" vertical="center"/>
    </xf>
    <xf numFmtId="0" fontId="18" fillId="3" borderId="38" xfId="3" applyFont="1" applyFill="1" applyBorder="1" applyAlignment="1">
      <alignment horizontal="center" vertical="center"/>
    </xf>
    <xf numFmtId="0" fontId="18" fillId="4" borderId="32" xfId="3" applyFont="1" applyFill="1" applyBorder="1" applyAlignment="1">
      <alignment horizontal="center" vertical="center" wrapText="1"/>
    </xf>
    <xf numFmtId="0" fontId="18" fillId="4" borderId="38" xfId="3" applyFont="1" applyFill="1" applyBorder="1" applyAlignment="1">
      <alignment horizontal="center" vertical="center" wrapText="1"/>
    </xf>
    <xf numFmtId="0" fontId="18" fillId="5" borderId="32" xfId="3" applyFont="1" applyFill="1" applyBorder="1" applyAlignment="1">
      <alignment horizontal="center" vertical="center" wrapText="1"/>
    </xf>
    <xf numFmtId="0" fontId="18" fillId="5" borderId="38" xfId="5" applyFont="1" applyFill="1" applyBorder="1" applyAlignment="1">
      <alignment horizontal="center" vertical="center" wrapText="1"/>
    </xf>
    <xf numFmtId="0" fontId="18" fillId="2" borderId="32" xfId="3" applyFont="1" applyFill="1" applyBorder="1" applyAlignment="1">
      <alignment horizontal="center" vertical="center" wrapText="1"/>
    </xf>
    <xf numFmtId="0" fontId="18" fillId="2" borderId="38" xfId="5" applyFont="1" applyFill="1" applyBorder="1" applyAlignment="1">
      <alignment horizontal="center" vertical="center" wrapText="1"/>
    </xf>
    <xf numFmtId="0" fontId="10" fillId="2" borderId="32" xfId="3" applyFont="1" applyFill="1" applyBorder="1" applyAlignment="1">
      <alignment horizontal="center" vertical="center" wrapText="1"/>
    </xf>
    <xf numFmtId="0" fontId="10" fillId="2" borderId="38" xfId="5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26" xfId="5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33" xfId="5" applyFont="1" applyBorder="1" applyAlignment="1">
      <alignment horizontal="center" vertical="center" wrapText="1"/>
    </xf>
    <xf numFmtId="0" fontId="10" fillId="0" borderId="24" xfId="5" applyFont="1" applyBorder="1" applyAlignment="1">
      <alignment horizontal="center" vertical="center"/>
    </xf>
    <xf numFmtId="0" fontId="10" fillId="0" borderId="33" xfId="5" applyFont="1" applyBorder="1" applyAlignment="1">
      <alignment horizontal="center" vertical="center"/>
    </xf>
    <xf numFmtId="0" fontId="10" fillId="0" borderId="43" xfId="5" applyFont="1" applyBorder="1" applyAlignment="1">
      <alignment horizontal="center" vertical="center" wrapText="1"/>
    </xf>
    <xf numFmtId="0" fontId="10" fillId="0" borderId="25" xfId="5" applyFont="1" applyBorder="1" applyAlignment="1">
      <alignment horizontal="center" vertical="center"/>
    </xf>
    <xf numFmtId="0" fontId="18" fillId="3" borderId="33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28" fillId="3" borderId="33" xfId="3" applyFont="1" applyFill="1" applyBorder="1" applyAlignment="1">
      <alignment horizontal="center" vertical="center" wrapText="1"/>
    </xf>
    <xf numFmtId="0" fontId="28" fillId="3" borderId="40" xfId="3" applyFont="1" applyFill="1" applyBorder="1" applyAlignment="1">
      <alignment horizontal="center" vertical="center" wrapText="1"/>
    </xf>
    <xf numFmtId="0" fontId="18" fillId="3" borderId="33" xfId="4" applyFont="1" applyFill="1" applyBorder="1" applyAlignment="1">
      <alignment horizontal="center" vertical="center"/>
    </xf>
    <xf numFmtId="0" fontId="26" fillId="3" borderId="33" xfId="3" applyFont="1" applyFill="1" applyBorder="1" applyAlignment="1">
      <alignment horizontal="center" vertical="center" wrapText="1"/>
    </xf>
    <xf numFmtId="0" fontId="26" fillId="3" borderId="40" xfId="3" applyFont="1" applyFill="1" applyBorder="1" applyAlignment="1">
      <alignment horizontal="center" vertical="center"/>
    </xf>
    <xf numFmtId="0" fontId="18" fillId="4" borderId="35" xfId="3" applyFont="1" applyFill="1" applyBorder="1" applyAlignment="1">
      <alignment horizontal="center" vertical="center" wrapText="1"/>
    </xf>
    <xf numFmtId="0" fontId="18" fillId="4" borderId="36" xfId="3" applyFont="1" applyFill="1" applyBorder="1" applyAlignment="1">
      <alignment horizontal="center" vertical="center" wrapText="1"/>
    </xf>
    <xf numFmtId="0" fontId="18" fillId="4" borderId="4" xfId="3" applyFont="1" applyFill="1" applyBorder="1" applyAlignment="1">
      <alignment horizontal="center" vertical="center" wrapText="1"/>
    </xf>
    <xf numFmtId="0" fontId="18" fillId="4" borderId="34" xfId="3" applyFont="1" applyFill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/>
    </xf>
    <xf numFmtId="0" fontId="10" fillId="0" borderId="13" xfId="5" applyFont="1" applyBorder="1" applyAlignment="1">
      <alignment horizontal="center" vertical="center" wrapText="1"/>
    </xf>
    <xf numFmtId="0" fontId="10" fillId="0" borderId="13" xfId="5" applyFont="1" applyBorder="1" applyAlignment="1">
      <alignment horizontal="center" vertical="center"/>
    </xf>
    <xf numFmtId="0" fontId="10" fillId="0" borderId="45" xfId="5" applyFont="1" applyBorder="1" applyAlignment="1">
      <alignment horizontal="center" vertical="center" wrapText="1"/>
    </xf>
    <xf numFmtId="0" fontId="10" fillId="0" borderId="45" xfId="5" applyFont="1" applyBorder="1" applyAlignment="1">
      <alignment horizontal="center" vertical="center"/>
    </xf>
    <xf numFmtId="41" fontId="10" fillId="0" borderId="32" xfId="1" applyFont="1" applyFill="1" applyBorder="1" applyAlignment="1">
      <alignment horizontal="center" vertical="center"/>
    </xf>
    <xf numFmtId="41" fontId="10" fillId="0" borderId="46" xfId="1" applyFont="1" applyFill="1" applyBorder="1" applyAlignment="1">
      <alignment horizontal="center" vertical="center"/>
    </xf>
    <xf numFmtId="41" fontId="10" fillId="0" borderId="7" xfId="1" applyFont="1" applyFill="1" applyBorder="1" applyAlignment="1">
      <alignment horizontal="center" vertical="center"/>
    </xf>
    <xf numFmtId="41" fontId="10" fillId="0" borderId="32" xfId="7" applyFont="1" applyFill="1" applyBorder="1" applyAlignment="1">
      <alignment horizontal="center" vertical="center"/>
    </xf>
    <xf numFmtId="41" fontId="10" fillId="0" borderId="46" xfId="7" applyFont="1" applyFill="1" applyBorder="1" applyAlignment="1">
      <alignment horizontal="center" vertical="center"/>
    </xf>
    <xf numFmtId="41" fontId="10" fillId="0" borderId="7" xfId="7" applyFont="1" applyFill="1" applyBorder="1" applyAlignment="1">
      <alignment horizontal="center" vertical="center"/>
    </xf>
    <xf numFmtId="0" fontId="10" fillId="0" borderId="32" xfId="5" applyFont="1" applyBorder="1" applyAlignment="1">
      <alignment horizontal="center" vertical="center"/>
    </xf>
    <xf numFmtId="0" fontId="10" fillId="0" borderId="46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9">
    <cellStyle name="Comma [0]" xfId="1" builtinId="6"/>
    <cellStyle name="Currency [0]" xfId="2" builtinId="7"/>
    <cellStyle name="Normal" xfId="0" builtinId="0"/>
    <cellStyle name="쉼표 [0] 2 2 2" xfId="7" xr:uid="{00000000-0005-0000-0000-000001000000}"/>
    <cellStyle name="쉼표 [0] 7 2" xfId="8" xr:uid="{00000000-0005-0000-0000-000002000000}"/>
    <cellStyle name="표준 18" xfId="5" xr:uid="{00000000-0005-0000-0000-000005000000}"/>
    <cellStyle name="표준 2" xfId="6" xr:uid="{00000000-0005-0000-0000-000006000000}"/>
    <cellStyle name="표준_061124 drive unit PKG List " xfId="4" xr:uid="{00000000-0005-0000-0000-000007000000}"/>
    <cellStyle name="표준_KMS 1차분 proforma packing list-050605_060808 ★ HMI SCFU PKG List 최종" xfId="3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33"/>
      <color rgb="FF33CCCC"/>
      <color rgb="FFFF99CC"/>
      <color rgb="FFCC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9.jpeg"/><Relationship Id="rId21" Type="http://schemas.openxmlformats.org/officeDocument/2006/relationships/image" Target="../media/image24.jpeg"/><Relationship Id="rId42" Type="http://schemas.openxmlformats.org/officeDocument/2006/relationships/image" Target="../media/image45.jpeg"/><Relationship Id="rId47" Type="http://schemas.openxmlformats.org/officeDocument/2006/relationships/image" Target="../media/image50.jpeg"/><Relationship Id="rId63" Type="http://schemas.openxmlformats.org/officeDocument/2006/relationships/image" Target="../media/image66.jpeg"/><Relationship Id="rId68" Type="http://schemas.openxmlformats.org/officeDocument/2006/relationships/image" Target="../media/image71.jpeg"/><Relationship Id="rId84" Type="http://schemas.openxmlformats.org/officeDocument/2006/relationships/image" Target="../media/image87.jpeg"/><Relationship Id="rId89" Type="http://schemas.openxmlformats.org/officeDocument/2006/relationships/image" Target="../media/image92.jpeg"/><Relationship Id="rId16" Type="http://schemas.openxmlformats.org/officeDocument/2006/relationships/image" Target="../media/image19.jpeg"/><Relationship Id="rId11" Type="http://schemas.openxmlformats.org/officeDocument/2006/relationships/image" Target="../media/image14.jpeg"/><Relationship Id="rId32" Type="http://schemas.openxmlformats.org/officeDocument/2006/relationships/image" Target="../media/image35.jpeg"/><Relationship Id="rId37" Type="http://schemas.openxmlformats.org/officeDocument/2006/relationships/image" Target="../media/image40.jpeg"/><Relationship Id="rId53" Type="http://schemas.openxmlformats.org/officeDocument/2006/relationships/image" Target="../media/image56.jpeg"/><Relationship Id="rId58" Type="http://schemas.openxmlformats.org/officeDocument/2006/relationships/image" Target="../media/image61.jpeg"/><Relationship Id="rId74" Type="http://schemas.openxmlformats.org/officeDocument/2006/relationships/image" Target="../media/image77.jpeg"/><Relationship Id="rId79" Type="http://schemas.openxmlformats.org/officeDocument/2006/relationships/image" Target="../media/image82.jpeg"/><Relationship Id="rId5" Type="http://schemas.openxmlformats.org/officeDocument/2006/relationships/image" Target="../media/image8.jpeg"/><Relationship Id="rId90" Type="http://schemas.openxmlformats.org/officeDocument/2006/relationships/image" Target="../media/image93.jpeg"/><Relationship Id="rId95" Type="http://schemas.openxmlformats.org/officeDocument/2006/relationships/image" Target="../media/image98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43" Type="http://schemas.openxmlformats.org/officeDocument/2006/relationships/image" Target="../media/image46.jpeg"/><Relationship Id="rId48" Type="http://schemas.openxmlformats.org/officeDocument/2006/relationships/image" Target="../media/image51.jpeg"/><Relationship Id="rId64" Type="http://schemas.openxmlformats.org/officeDocument/2006/relationships/image" Target="../media/image67.jpeg"/><Relationship Id="rId69" Type="http://schemas.openxmlformats.org/officeDocument/2006/relationships/image" Target="../media/image72.jpeg"/><Relationship Id="rId8" Type="http://schemas.openxmlformats.org/officeDocument/2006/relationships/image" Target="../media/image11.jpeg"/><Relationship Id="rId51" Type="http://schemas.openxmlformats.org/officeDocument/2006/relationships/image" Target="../media/image54.jpeg"/><Relationship Id="rId72" Type="http://schemas.openxmlformats.org/officeDocument/2006/relationships/image" Target="../media/image75.jpeg"/><Relationship Id="rId80" Type="http://schemas.openxmlformats.org/officeDocument/2006/relationships/image" Target="../media/image83.jpeg"/><Relationship Id="rId85" Type="http://schemas.openxmlformats.org/officeDocument/2006/relationships/image" Target="../media/image88.jpeg"/><Relationship Id="rId93" Type="http://schemas.openxmlformats.org/officeDocument/2006/relationships/image" Target="../media/image96.jpeg"/><Relationship Id="rId3" Type="http://schemas.openxmlformats.org/officeDocument/2006/relationships/image" Target="../media/image6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46" Type="http://schemas.openxmlformats.org/officeDocument/2006/relationships/image" Target="../media/image49.jpeg"/><Relationship Id="rId59" Type="http://schemas.openxmlformats.org/officeDocument/2006/relationships/image" Target="../media/image62.jpeg"/><Relationship Id="rId67" Type="http://schemas.openxmlformats.org/officeDocument/2006/relationships/image" Target="../media/image70.jpeg"/><Relationship Id="rId20" Type="http://schemas.openxmlformats.org/officeDocument/2006/relationships/image" Target="../media/image23.jpeg"/><Relationship Id="rId41" Type="http://schemas.openxmlformats.org/officeDocument/2006/relationships/image" Target="../media/image44.jpeg"/><Relationship Id="rId54" Type="http://schemas.openxmlformats.org/officeDocument/2006/relationships/image" Target="../media/image57.jpeg"/><Relationship Id="rId62" Type="http://schemas.openxmlformats.org/officeDocument/2006/relationships/image" Target="../media/image65.jpeg"/><Relationship Id="rId70" Type="http://schemas.openxmlformats.org/officeDocument/2006/relationships/image" Target="../media/image73.jpeg"/><Relationship Id="rId75" Type="http://schemas.openxmlformats.org/officeDocument/2006/relationships/image" Target="../media/image78.jpeg"/><Relationship Id="rId83" Type="http://schemas.openxmlformats.org/officeDocument/2006/relationships/image" Target="../media/image86.jpeg"/><Relationship Id="rId88" Type="http://schemas.openxmlformats.org/officeDocument/2006/relationships/image" Target="../media/image91.jpeg"/><Relationship Id="rId91" Type="http://schemas.openxmlformats.org/officeDocument/2006/relationships/image" Target="../media/image94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jpeg"/><Relationship Id="rId49" Type="http://schemas.openxmlformats.org/officeDocument/2006/relationships/image" Target="../media/image52.jpeg"/><Relationship Id="rId57" Type="http://schemas.openxmlformats.org/officeDocument/2006/relationships/image" Target="../media/image60.jpeg"/><Relationship Id="rId10" Type="http://schemas.openxmlformats.org/officeDocument/2006/relationships/image" Target="../media/image13.jpeg"/><Relationship Id="rId31" Type="http://schemas.openxmlformats.org/officeDocument/2006/relationships/image" Target="../media/image34.jpeg"/><Relationship Id="rId44" Type="http://schemas.openxmlformats.org/officeDocument/2006/relationships/image" Target="../media/image47.jpeg"/><Relationship Id="rId52" Type="http://schemas.openxmlformats.org/officeDocument/2006/relationships/image" Target="../media/image55.jpeg"/><Relationship Id="rId60" Type="http://schemas.openxmlformats.org/officeDocument/2006/relationships/image" Target="../media/image63.jpeg"/><Relationship Id="rId65" Type="http://schemas.openxmlformats.org/officeDocument/2006/relationships/image" Target="../media/image68.jpeg"/><Relationship Id="rId73" Type="http://schemas.openxmlformats.org/officeDocument/2006/relationships/image" Target="../media/image76.jpeg"/><Relationship Id="rId78" Type="http://schemas.openxmlformats.org/officeDocument/2006/relationships/image" Target="../media/image81.jpeg"/><Relationship Id="rId81" Type="http://schemas.openxmlformats.org/officeDocument/2006/relationships/image" Target="../media/image84.jpeg"/><Relationship Id="rId86" Type="http://schemas.openxmlformats.org/officeDocument/2006/relationships/image" Target="../media/image89.jpeg"/><Relationship Id="rId94" Type="http://schemas.openxmlformats.org/officeDocument/2006/relationships/image" Target="../media/image97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39" Type="http://schemas.openxmlformats.org/officeDocument/2006/relationships/image" Target="../media/image42.jpeg"/><Relationship Id="rId34" Type="http://schemas.openxmlformats.org/officeDocument/2006/relationships/image" Target="../media/image37.jpeg"/><Relationship Id="rId50" Type="http://schemas.openxmlformats.org/officeDocument/2006/relationships/image" Target="../media/image53.jpeg"/><Relationship Id="rId55" Type="http://schemas.openxmlformats.org/officeDocument/2006/relationships/image" Target="../media/image58.jpeg"/><Relationship Id="rId76" Type="http://schemas.openxmlformats.org/officeDocument/2006/relationships/image" Target="../media/image79.jpeg"/><Relationship Id="rId7" Type="http://schemas.openxmlformats.org/officeDocument/2006/relationships/image" Target="../media/image10.jpeg"/><Relationship Id="rId71" Type="http://schemas.openxmlformats.org/officeDocument/2006/relationships/image" Target="../media/image74.jpeg"/><Relationship Id="rId92" Type="http://schemas.openxmlformats.org/officeDocument/2006/relationships/image" Target="../media/image95.jpeg"/><Relationship Id="rId2" Type="http://schemas.openxmlformats.org/officeDocument/2006/relationships/image" Target="../media/image5.jpeg"/><Relationship Id="rId29" Type="http://schemas.openxmlformats.org/officeDocument/2006/relationships/image" Target="../media/image32.jpeg"/><Relationship Id="rId24" Type="http://schemas.openxmlformats.org/officeDocument/2006/relationships/image" Target="../media/image27.jpe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66" Type="http://schemas.openxmlformats.org/officeDocument/2006/relationships/image" Target="../media/image69.jpeg"/><Relationship Id="rId87" Type="http://schemas.openxmlformats.org/officeDocument/2006/relationships/image" Target="../media/image90.jpeg"/><Relationship Id="rId61" Type="http://schemas.openxmlformats.org/officeDocument/2006/relationships/image" Target="../media/image64.jpeg"/><Relationship Id="rId82" Type="http://schemas.openxmlformats.org/officeDocument/2006/relationships/image" Target="../media/image85.jpeg"/><Relationship Id="rId19" Type="http://schemas.openxmlformats.org/officeDocument/2006/relationships/image" Target="../media/image22.jpeg"/><Relationship Id="rId14" Type="http://schemas.openxmlformats.org/officeDocument/2006/relationships/image" Target="../media/image17.jpeg"/><Relationship Id="rId30" Type="http://schemas.openxmlformats.org/officeDocument/2006/relationships/image" Target="../media/image33.jpeg"/><Relationship Id="rId35" Type="http://schemas.openxmlformats.org/officeDocument/2006/relationships/image" Target="../media/image38.jpeg"/><Relationship Id="rId56" Type="http://schemas.openxmlformats.org/officeDocument/2006/relationships/image" Target="../media/image59.jpeg"/><Relationship Id="rId77" Type="http://schemas.openxmlformats.org/officeDocument/2006/relationships/image" Target="../media/image8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6.png"/><Relationship Id="rId13" Type="http://schemas.openxmlformats.org/officeDocument/2006/relationships/image" Target="../media/image111.jpeg"/><Relationship Id="rId18" Type="http://schemas.openxmlformats.org/officeDocument/2006/relationships/image" Target="../media/image116.png"/><Relationship Id="rId26" Type="http://schemas.openxmlformats.org/officeDocument/2006/relationships/image" Target="../media/image124.jpeg"/><Relationship Id="rId3" Type="http://schemas.openxmlformats.org/officeDocument/2006/relationships/image" Target="../media/image101.jpeg"/><Relationship Id="rId21" Type="http://schemas.openxmlformats.org/officeDocument/2006/relationships/image" Target="../media/image119.jpeg"/><Relationship Id="rId7" Type="http://schemas.openxmlformats.org/officeDocument/2006/relationships/image" Target="../media/image105.png"/><Relationship Id="rId12" Type="http://schemas.openxmlformats.org/officeDocument/2006/relationships/image" Target="../media/image110.png"/><Relationship Id="rId17" Type="http://schemas.openxmlformats.org/officeDocument/2006/relationships/image" Target="../media/image115.png"/><Relationship Id="rId25" Type="http://schemas.openxmlformats.org/officeDocument/2006/relationships/image" Target="../media/image123.jpeg"/><Relationship Id="rId2" Type="http://schemas.openxmlformats.org/officeDocument/2006/relationships/image" Target="../media/image100.jpeg"/><Relationship Id="rId16" Type="http://schemas.openxmlformats.org/officeDocument/2006/relationships/image" Target="../media/image114.jpeg"/><Relationship Id="rId20" Type="http://schemas.openxmlformats.org/officeDocument/2006/relationships/image" Target="../media/image118.jpeg"/><Relationship Id="rId1" Type="http://schemas.openxmlformats.org/officeDocument/2006/relationships/image" Target="../media/image99.png"/><Relationship Id="rId6" Type="http://schemas.openxmlformats.org/officeDocument/2006/relationships/image" Target="../media/image104.jpeg"/><Relationship Id="rId11" Type="http://schemas.openxmlformats.org/officeDocument/2006/relationships/image" Target="../media/image109.png"/><Relationship Id="rId24" Type="http://schemas.openxmlformats.org/officeDocument/2006/relationships/image" Target="../media/image122.jpeg"/><Relationship Id="rId5" Type="http://schemas.openxmlformats.org/officeDocument/2006/relationships/image" Target="../media/image103.jpeg"/><Relationship Id="rId15" Type="http://schemas.openxmlformats.org/officeDocument/2006/relationships/image" Target="../media/image113.png"/><Relationship Id="rId23" Type="http://schemas.openxmlformats.org/officeDocument/2006/relationships/image" Target="../media/image121.png"/><Relationship Id="rId10" Type="http://schemas.openxmlformats.org/officeDocument/2006/relationships/image" Target="../media/image108.jpeg"/><Relationship Id="rId19" Type="http://schemas.openxmlformats.org/officeDocument/2006/relationships/image" Target="../media/image117.jpeg"/><Relationship Id="rId4" Type="http://schemas.openxmlformats.org/officeDocument/2006/relationships/image" Target="../media/image102.jpeg"/><Relationship Id="rId9" Type="http://schemas.openxmlformats.org/officeDocument/2006/relationships/image" Target="../media/image107.png"/><Relationship Id="rId14" Type="http://schemas.openxmlformats.org/officeDocument/2006/relationships/image" Target="../media/image112.jpeg"/><Relationship Id="rId22" Type="http://schemas.openxmlformats.org/officeDocument/2006/relationships/image" Target="../media/image120.jpeg"/><Relationship Id="rId27" Type="http://schemas.openxmlformats.org/officeDocument/2006/relationships/image" Target="../media/image12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7.png"/><Relationship Id="rId1" Type="http://schemas.openxmlformats.org/officeDocument/2006/relationships/image" Target="../media/image1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222884</xdr:colOff>
      <xdr:row>17</xdr:row>
      <xdr:rowOff>144780</xdr:rowOff>
    </xdr:from>
    <xdr:to>
      <xdr:col>1</xdr:col>
      <xdr:colOff>742950</xdr:colOff>
      <xdr:row>21</xdr:row>
      <xdr:rowOff>137136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C05D117-2EE7-4568-A866-E14BEE068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4" y="6326505"/>
          <a:ext cx="1339216" cy="9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49082</xdr:colOff>
      <xdr:row>16</xdr:row>
      <xdr:rowOff>114300</xdr:rowOff>
    </xdr:from>
    <xdr:to>
      <xdr:col>2</xdr:col>
      <xdr:colOff>22412</xdr:colOff>
      <xdr:row>17</xdr:row>
      <xdr:rowOff>95498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87FAB6F-5E7D-0486-E685-194DF8EF6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82" y="5941359"/>
          <a:ext cx="2001595" cy="283757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238124</xdr:colOff>
      <xdr:row>17</xdr:row>
      <xdr:rowOff>116204</xdr:rowOff>
    </xdr:from>
    <xdr:to>
      <xdr:col>10</xdr:col>
      <xdr:colOff>820082</xdr:colOff>
      <xdr:row>21</xdr:row>
      <xdr:rowOff>156209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D34DC69-732B-D065-DC31-6A36AC7E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299" y="6297929"/>
          <a:ext cx="1397298" cy="1030605"/>
        </a:xfrm>
        <a:prstGeom prst="rect">
          <a:avLst/>
        </a:prstGeom>
      </xdr:spPr>
    </xdr:pic>
    <xdr:clientData/>
  </xdr:twoCellAnchor>
  <xdr:twoCellAnchor editAs="oneCell">
    <xdr:from>
      <xdr:col>9</xdr:col>
      <xdr:colOff>37652</xdr:colOff>
      <xdr:row>16</xdr:row>
      <xdr:rowOff>114300</xdr:rowOff>
    </xdr:from>
    <xdr:to>
      <xdr:col>11</xdr:col>
      <xdr:colOff>22413</xdr:colOff>
      <xdr:row>17</xdr:row>
      <xdr:rowOff>91688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DF2DB92C-E52C-3CB1-CEBE-EAF2663C2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11005" y="5941359"/>
          <a:ext cx="2013025" cy="27994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27</xdr:row>
      <xdr:rowOff>238125</xdr:rowOff>
    </xdr:from>
    <xdr:to>
      <xdr:col>8</xdr:col>
      <xdr:colOff>1125415</xdr:colOff>
      <xdr:row>32</xdr:row>
      <xdr:rowOff>96293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7717907-E440-46CC-A08B-0F3BC220B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05375" y="8896350"/>
          <a:ext cx="2159829" cy="1092608"/>
        </a:xfrm>
        <a:prstGeom prst="rect">
          <a:avLst/>
        </a:prstGeom>
      </xdr:spPr>
    </xdr:pic>
    <xdr:clientData/>
  </xdr:twoCellAnchor>
  <xdr:twoCellAnchor editAs="oneCell">
    <xdr:from>
      <xdr:col>15</xdr:col>
      <xdr:colOff>220980</xdr:colOff>
      <xdr:row>28</xdr:row>
      <xdr:rowOff>0</xdr:rowOff>
    </xdr:from>
    <xdr:to>
      <xdr:col>17</xdr:col>
      <xdr:colOff>647259</xdr:colOff>
      <xdr:row>32</xdr:row>
      <xdr:rowOff>96293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A146BB9-0F49-FB9D-8751-1C5A53DF4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84455" y="8905875"/>
          <a:ext cx="2169354" cy="1083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28575</xdr:colOff>
      <xdr:row>3</xdr:row>
      <xdr:rowOff>19050</xdr:rowOff>
    </xdr:from>
    <xdr:to>
      <xdr:col>29</xdr:col>
      <xdr:colOff>1545708</xdr:colOff>
      <xdr:row>3</xdr:row>
      <xdr:rowOff>1482090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BA4EA7CA-D040-4117-A6BD-53842A8E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0075" y="1311729"/>
          <a:ext cx="1524753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3</xdr:row>
      <xdr:rowOff>38100</xdr:rowOff>
    </xdr:from>
    <xdr:to>
      <xdr:col>30</xdr:col>
      <xdr:colOff>1541689</xdr:colOff>
      <xdr:row>3</xdr:row>
      <xdr:rowOff>1485900</xdr:rowOff>
    </xdr:to>
    <xdr:pic>
      <xdr:nvPicPr>
        <xdr:cNvPr id="3" name="그림 3">
          <a:extLst>
            <a:ext uri="{FF2B5EF4-FFF2-40B4-BE49-F238E27FC236}">
              <a16:creationId xmlns:a16="http://schemas.microsoft.com/office/drawing/2014/main" id="{D55AC7F1-3EC2-4218-8E88-1B3D14B8F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8029" y="1330779"/>
          <a:ext cx="1513114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4</xdr:row>
      <xdr:rowOff>57150</xdr:rowOff>
    </xdr:from>
    <xdr:to>
      <xdr:col>29</xdr:col>
      <xdr:colOff>1541689</xdr:colOff>
      <xdr:row>4</xdr:row>
      <xdr:rowOff>1482090</xdr:rowOff>
    </xdr:to>
    <xdr:pic>
      <xdr:nvPicPr>
        <xdr:cNvPr id="4" name="그림 4">
          <a:extLst>
            <a:ext uri="{FF2B5EF4-FFF2-40B4-BE49-F238E27FC236}">
              <a16:creationId xmlns:a16="http://schemas.microsoft.com/office/drawing/2014/main" id="{DEB77504-5BA9-4414-A917-129B354D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2873829"/>
          <a:ext cx="1513114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4</xdr:row>
      <xdr:rowOff>53340</xdr:rowOff>
    </xdr:from>
    <xdr:to>
      <xdr:col>30</xdr:col>
      <xdr:colOff>1539240</xdr:colOff>
      <xdr:row>5</xdr:row>
      <xdr:rowOff>19050</xdr:rowOff>
    </xdr:to>
    <xdr:pic>
      <xdr:nvPicPr>
        <xdr:cNvPr id="5" name="그림 5">
          <a:extLst>
            <a:ext uri="{FF2B5EF4-FFF2-40B4-BE49-F238E27FC236}">
              <a16:creationId xmlns:a16="http://schemas.microsoft.com/office/drawing/2014/main" id="{030D552D-ECEF-4CD7-A98B-591B4B27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2857500"/>
          <a:ext cx="150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30480</xdr:colOff>
      <xdr:row>5</xdr:row>
      <xdr:rowOff>45720</xdr:rowOff>
    </xdr:from>
    <xdr:to>
      <xdr:col>29</xdr:col>
      <xdr:colOff>1562100</xdr:colOff>
      <xdr:row>6</xdr:row>
      <xdr:rowOff>20955</xdr:rowOff>
    </xdr:to>
    <xdr:pic>
      <xdr:nvPicPr>
        <xdr:cNvPr id="6" name="그림 10">
          <a:extLst>
            <a:ext uri="{FF2B5EF4-FFF2-40B4-BE49-F238E27FC236}">
              <a16:creationId xmlns:a16="http://schemas.microsoft.com/office/drawing/2014/main" id="{5F22C826-E518-4DD6-BDB9-7B8740A54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4371975"/>
          <a:ext cx="15335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5</xdr:row>
      <xdr:rowOff>38100</xdr:rowOff>
    </xdr:from>
    <xdr:to>
      <xdr:col>30</xdr:col>
      <xdr:colOff>1541689</xdr:colOff>
      <xdr:row>5</xdr:row>
      <xdr:rowOff>1485900</xdr:rowOff>
    </xdr:to>
    <xdr:pic>
      <xdr:nvPicPr>
        <xdr:cNvPr id="7" name="그림 11">
          <a:extLst>
            <a:ext uri="{FF2B5EF4-FFF2-40B4-BE49-F238E27FC236}">
              <a16:creationId xmlns:a16="http://schemas.microsoft.com/office/drawing/2014/main" id="{C39F6B3C-B240-4672-813E-C038C9518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8029" y="4378779"/>
          <a:ext cx="1513114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6</xdr:row>
      <xdr:rowOff>38100</xdr:rowOff>
    </xdr:from>
    <xdr:to>
      <xdr:col>29</xdr:col>
      <xdr:colOff>1541689</xdr:colOff>
      <xdr:row>6</xdr:row>
      <xdr:rowOff>1485900</xdr:rowOff>
    </xdr:to>
    <xdr:pic>
      <xdr:nvPicPr>
        <xdr:cNvPr id="8" name="그림 12">
          <a:extLst>
            <a:ext uri="{FF2B5EF4-FFF2-40B4-BE49-F238E27FC236}">
              <a16:creationId xmlns:a16="http://schemas.microsoft.com/office/drawing/2014/main" id="{F7FFAE1D-4F64-49A3-8B0F-CE2C2368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5902779"/>
          <a:ext cx="1513114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6</xdr:row>
      <xdr:rowOff>38100</xdr:rowOff>
    </xdr:from>
    <xdr:to>
      <xdr:col>30</xdr:col>
      <xdr:colOff>1541689</xdr:colOff>
      <xdr:row>6</xdr:row>
      <xdr:rowOff>1504950</xdr:rowOff>
    </xdr:to>
    <xdr:pic>
      <xdr:nvPicPr>
        <xdr:cNvPr id="9" name="그림 13">
          <a:extLst>
            <a:ext uri="{FF2B5EF4-FFF2-40B4-BE49-F238E27FC236}">
              <a16:creationId xmlns:a16="http://schemas.microsoft.com/office/drawing/2014/main" id="{158DAC73-C15B-4602-9902-BF3C557F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8029" y="5902779"/>
          <a:ext cx="1513114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8</xdr:row>
      <xdr:rowOff>19050</xdr:rowOff>
    </xdr:from>
    <xdr:to>
      <xdr:col>29</xdr:col>
      <xdr:colOff>1541108</xdr:colOff>
      <xdr:row>8</xdr:row>
      <xdr:rowOff>1503045</xdr:rowOff>
    </xdr:to>
    <xdr:pic>
      <xdr:nvPicPr>
        <xdr:cNvPr id="10" name="그림 18">
          <a:extLst>
            <a:ext uri="{FF2B5EF4-FFF2-40B4-BE49-F238E27FC236}">
              <a16:creationId xmlns:a16="http://schemas.microsoft.com/office/drawing/2014/main" id="{5E80A3FA-0A92-4552-B49D-180CD061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49" y="8931729"/>
          <a:ext cx="1487769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8</xdr:row>
      <xdr:rowOff>38100</xdr:rowOff>
    </xdr:from>
    <xdr:to>
      <xdr:col>30</xdr:col>
      <xdr:colOff>1539240</xdr:colOff>
      <xdr:row>9</xdr:row>
      <xdr:rowOff>15240</xdr:rowOff>
    </xdr:to>
    <xdr:pic>
      <xdr:nvPicPr>
        <xdr:cNvPr id="11" name="그림 19">
          <a:extLst>
            <a:ext uri="{FF2B5EF4-FFF2-40B4-BE49-F238E27FC236}">
              <a16:creationId xmlns:a16="http://schemas.microsoft.com/office/drawing/2014/main" id="{8B61A7CF-181E-4D38-B49E-A402C351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8934450"/>
          <a:ext cx="15049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28575</xdr:colOff>
      <xdr:row>9</xdr:row>
      <xdr:rowOff>38100</xdr:rowOff>
    </xdr:from>
    <xdr:to>
      <xdr:col>29</xdr:col>
      <xdr:colOff>1541689</xdr:colOff>
      <xdr:row>9</xdr:row>
      <xdr:rowOff>1504950</xdr:rowOff>
    </xdr:to>
    <xdr:pic>
      <xdr:nvPicPr>
        <xdr:cNvPr id="12" name="그림 22">
          <a:extLst>
            <a:ext uri="{FF2B5EF4-FFF2-40B4-BE49-F238E27FC236}">
              <a16:creationId xmlns:a16="http://schemas.microsoft.com/office/drawing/2014/main" id="{A89A691E-FBF6-4EB3-AB6A-B18BC208B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0075" y="10474779"/>
          <a:ext cx="1522639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9</xdr:row>
      <xdr:rowOff>38100</xdr:rowOff>
    </xdr:from>
    <xdr:to>
      <xdr:col>30</xdr:col>
      <xdr:colOff>1539240</xdr:colOff>
      <xdr:row>10</xdr:row>
      <xdr:rowOff>15240</xdr:rowOff>
    </xdr:to>
    <xdr:pic>
      <xdr:nvPicPr>
        <xdr:cNvPr id="13" name="그림 23">
          <a:extLst>
            <a:ext uri="{FF2B5EF4-FFF2-40B4-BE49-F238E27FC236}">
              <a16:creationId xmlns:a16="http://schemas.microsoft.com/office/drawing/2014/main" id="{76946B39-33A8-4DC2-9166-BFDFB8AB0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0458450"/>
          <a:ext cx="15049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60959</xdr:colOff>
      <xdr:row>10</xdr:row>
      <xdr:rowOff>15240</xdr:rowOff>
    </xdr:from>
    <xdr:to>
      <xdr:col>29</xdr:col>
      <xdr:colOff>1544918</xdr:colOff>
      <xdr:row>10</xdr:row>
      <xdr:rowOff>1506855</xdr:rowOff>
    </xdr:to>
    <xdr:pic>
      <xdr:nvPicPr>
        <xdr:cNvPr id="14" name="그림 24">
          <a:extLst>
            <a:ext uri="{FF2B5EF4-FFF2-40B4-BE49-F238E27FC236}">
              <a16:creationId xmlns:a16="http://schemas.microsoft.com/office/drawing/2014/main" id="{B0B14092-3E58-465D-8039-A054E46D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05777" y="11964785"/>
          <a:ext cx="1483959" cy="149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10</xdr:row>
      <xdr:rowOff>38100</xdr:rowOff>
    </xdr:from>
    <xdr:to>
      <xdr:col>30</xdr:col>
      <xdr:colOff>1539240</xdr:colOff>
      <xdr:row>11</xdr:row>
      <xdr:rowOff>15240</xdr:rowOff>
    </xdr:to>
    <xdr:pic>
      <xdr:nvPicPr>
        <xdr:cNvPr id="15" name="그림 25">
          <a:extLst>
            <a:ext uri="{FF2B5EF4-FFF2-40B4-BE49-F238E27FC236}">
              <a16:creationId xmlns:a16="http://schemas.microsoft.com/office/drawing/2014/main" id="{C202AFD6-1F67-4958-B1A3-BABE45EF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1982450"/>
          <a:ext cx="15049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11</xdr:row>
      <xdr:rowOff>47625</xdr:rowOff>
    </xdr:from>
    <xdr:to>
      <xdr:col>29</xdr:col>
      <xdr:colOff>1562100</xdr:colOff>
      <xdr:row>12</xdr:row>
      <xdr:rowOff>17145</xdr:rowOff>
    </xdr:to>
    <xdr:pic>
      <xdr:nvPicPr>
        <xdr:cNvPr id="22" name="그림 40">
          <a:extLst>
            <a:ext uri="{FF2B5EF4-FFF2-40B4-BE49-F238E27FC236}">
              <a16:creationId xmlns:a16="http://schemas.microsoft.com/office/drawing/2014/main" id="{A4502FED-7169-4579-BA78-49B2A954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2918" y="13521170"/>
          <a:ext cx="152400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11</xdr:row>
      <xdr:rowOff>28575</xdr:rowOff>
    </xdr:from>
    <xdr:to>
      <xdr:col>30</xdr:col>
      <xdr:colOff>1541689</xdr:colOff>
      <xdr:row>11</xdr:row>
      <xdr:rowOff>1506855</xdr:rowOff>
    </xdr:to>
    <xdr:pic>
      <xdr:nvPicPr>
        <xdr:cNvPr id="23" name="그림 41">
          <a:extLst>
            <a:ext uri="{FF2B5EF4-FFF2-40B4-BE49-F238E27FC236}">
              <a16:creationId xmlns:a16="http://schemas.microsoft.com/office/drawing/2014/main" id="{9FCBDB8D-108D-44C3-A1EA-F8404E9A4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8029" y="18085254"/>
          <a:ext cx="1513114" cy="147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12</xdr:row>
      <xdr:rowOff>38100</xdr:rowOff>
    </xdr:from>
    <xdr:to>
      <xdr:col>29</xdr:col>
      <xdr:colOff>1539240</xdr:colOff>
      <xdr:row>13</xdr:row>
      <xdr:rowOff>15240</xdr:rowOff>
    </xdr:to>
    <xdr:pic>
      <xdr:nvPicPr>
        <xdr:cNvPr id="24" name="그림 42">
          <a:extLst>
            <a:ext uri="{FF2B5EF4-FFF2-40B4-BE49-F238E27FC236}">
              <a16:creationId xmlns:a16="http://schemas.microsoft.com/office/drawing/2014/main" id="{C707E77E-1113-4AB4-838E-41F1BA985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9602450"/>
          <a:ext cx="14859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12</xdr:row>
      <xdr:rowOff>53340</xdr:rowOff>
    </xdr:from>
    <xdr:to>
      <xdr:col>30</xdr:col>
      <xdr:colOff>1562100</xdr:colOff>
      <xdr:row>13</xdr:row>
      <xdr:rowOff>19050</xdr:rowOff>
    </xdr:to>
    <xdr:pic>
      <xdr:nvPicPr>
        <xdr:cNvPr id="25" name="그림 43">
          <a:extLst>
            <a:ext uri="{FF2B5EF4-FFF2-40B4-BE49-F238E27FC236}">
              <a16:creationId xmlns:a16="http://schemas.microsoft.com/office/drawing/2014/main" id="{F345A7BF-5A5B-432E-BBD3-C2EE0EED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9621500"/>
          <a:ext cx="150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13</xdr:row>
      <xdr:rowOff>53340</xdr:rowOff>
    </xdr:from>
    <xdr:to>
      <xdr:col>29</xdr:col>
      <xdr:colOff>1545983</xdr:colOff>
      <xdr:row>13</xdr:row>
      <xdr:rowOff>1520190</xdr:rowOff>
    </xdr:to>
    <xdr:pic>
      <xdr:nvPicPr>
        <xdr:cNvPr id="26" name="그림 48">
          <a:extLst>
            <a:ext uri="{FF2B5EF4-FFF2-40B4-BE49-F238E27FC236}">
              <a16:creationId xmlns:a16="http://schemas.microsoft.com/office/drawing/2014/main" id="{286056C5-4FA3-47ED-8364-3401C337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4" y="21141690"/>
          <a:ext cx="1504074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13</xdr:row>
      <xdr:rowOff>45720</xdr:rowOff>
    </xdr:from>
    <xdr:to>
      <xdr:col>30</xdr:col>
      <xdr:colOff>1539240</xdr:colOff>
      <xdr:row>14</xdr:row>
      <xdr:rowOff>20955</xdr:rowOff>
    </xdr:to>
    <xdr:pic>
      <xdr:nvPicPr>
        <xdr:cNvPr id="27" name="그림 49">
          <a:extLst>
            <a:ext uri="{FF2B5EF4-FFF2-40B4-BE49-F238E27FC236}">
              <a16:creationId xmlns:a16="http://schemas.microsoft.com/office/drawing/2014/main" id="{67257D32-DB36-4EEE-A17F-B548766A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21135975"/>
          <a:ext cx="14859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14</xdr:row>
      <xdr:rowOff>47625</xdr:rowOff>
    </xdr:from>
    <xdr:to>
      <xdr:col>29</xdr:col>
      <xdr:colOff>1541689</xdr:colOff>
      <xdr:row>14</xdr:row>
      <xdr:rowOff>1464945</xdr:rowOff>
    </xdr:to>
    <xdr:pic>
      <xdr:nvPicPr>
        <xdr:cNvPr id="28" name="그림 50">
          <a:extLst>
            <a:ext uri="{FF2B5EF4-FFF2-40B4-BE49-F238E27FC236}">
              <a16:creationId xmlns:a16="http://schemas.microsoft.com/office/drawing/2014/main" id="{ADD238F6-84C7-46E0-B521-357B740D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50" y="22676304"/>
          <a:ext cx="1494064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14</xdr:row>
      <xdr:rowOff>45720</xdr:rowOff>
    </xdr:from>
    <xdr:to>
      <xdr:col>30</xdr:col>
      <xdr:colOff>1562100</xdr:colOff>
      <xdr:row>14</xdr:row>
      <xdr:rowOff>1522095</xdr:rowOff>
    </xdr:to>
    <xdr:pic>
      <xdr:nvPicPr>
        <xdr:cNvPr id="29" name="그림 51">
          <a:extLst>
            <a:ext uri="{FF2B5EF4-FFF2-40B4-BE49-F238E27FC236}">
              <a16:creationId xmlns:a16="http://schemas.microsoft.com/office/drawing/2014/main" id="{029E44D9-61E0-40A1-8A10-1402AD72E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22659975"/>
          <a:ext cx="15240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15</xdr:row>
      <xdr:rowOff>38100</xdr:rowOff>
    </xdr:from>
    <xdr:to>
      <xdr:col>29</xdr:col>
      <xdr:colOff>1541689</xdr:colOff>
      <xdr:row>15</xdr:row>
      <xdr:rowOff>1485900</xdr:rowOff>
    </xdr:to>
    <xdr:pic>
      <xdr:nvPicPr>
        <xdr:cNvPr id="30" name="그림 56">
          <a:extLst>
            <a:ext uri="{FF2B5EF4-FFF2-40B4-BE49-F238E27FC236}">
              <a16:creationId xmlns:a16="http://schemas.microsoft.com/office/drawing/2014/main" id="{096F3430-0999-43D3-95A7-409454DE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50" y="24190779"/>
          <a:ext cx="1494064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15</xdr:row>
      <xdr:rowOff>28575</xdr:rowOff>
    </xdr:from>
    <xdr:to>
      <xdr:col>30</xdr:col>
      <xdr:colOff>1541689</xdr:colOff>
      <xdr:row>15</xdr:row>
      <xdr:rowOff>1506855</xdr:rowOff>
    </xdr:to>
    <xdr:pic>
      <xdr:nvPicPr>
        <xdr:cNvPr id="31" name="그림 57">
          <a:extLst>
            <a:ext uri="{FF2B5EF4-FFF2-40B4-BE49-F238E27FC236}">
              <a16:creationId xmlns:a16="http://schemas.microsoft.com/office/drawing/2014/main" id="{70CFE085-BDAB-424B-8A6E-E906645D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7079" y="24181254"/>
          <a:ext cx="1494064" cy="147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16</xdr:row>
      <xdr:rowOff>30480</xdr:rowOff>
    </xdr:from>
    <xdr:to>
      <xdr:col>29</xdr:col>
      <xdr:colOff>1562100</xdr:colOff>
      <xdr:row>17</xdr:row>
      <xdr:rowOff>15240</xdr:rowOff>
    </xdr:to>
    <xdr:pic>
      <xdr:nvPicPr>
        <xdr:cNvPr id="32" name="그림 58">
          <a:extLst>
            <a:ext uri="{FF2B5EF4-FFF2-40B4-BE49-F238E27FC236}">
              <a16:creationId xmlns:a16="http://schemas.microsoft.com/office/drawing/2014/main" id="{DD7C3D66-CB86-4F3B-A4BE-E572B4944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25688925"/>
          <a:ext cx="15049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16</xdr:row>
      <xdr:rowOff>30480</xdr:rowOff>
    </xdr:from>
    <xdr:to>
      <xdr:col>30</xdr:col>
      <xdr:colOff>1539240</xdr:colOff>
      <xdr:row>17</xdr:row>
      <xdr:rowOff>15240</xdr:rowOff>
    </xdr:to>
    <xdr:pic>
      <xdr:nvPicPr>
        <xdr:cNvPr id="33" name="그림 59">
          <a:extLst>
            <a:ext uri="{FF2B5EF4-FFF2-40B4-BE49-F238E27FC236}">
              <a16:creationId xmlns:a16="http://schemas.microsoft.com/office/drawing/2014/main" id="{F47C4001-EB7E-4F63-843F-DFD8F91F7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25688925"/>
          <a:ext cx="1485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30480</xdr:colOff>
      <xdr:row>17</xdr:row>
      <xdr:rowOff>30480</xdr:rowOff>
    </xdr:from>
    <xdr:to>
      <xdr:col>29</xdr:col>
      <xdr:colOff>1539240</xdr:colOff>
      <xdr:row>18</xdr:row>
      <xdr:rowOff>15240</xdr:rowOff>
    </xdr:to>
    <xdr:pic>
      <xdr:nvPicPr>
        <xdr:cNvPr id="38" name="그림 72">
          <a:extLst>
            <a:ext uri="{FF2B5EF4-FFF2-40B4-BE49-F238E27FC236}">
              <a16:creationId xmlns:a16="http://schemas.microsoft.com/office/drawing/2014/main" id="{9E7F9F48-D909-4D62-BBA2-E230A424B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30260925"/>
          <a:ext cx="15144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17</xdr:row>
      <xdr:rowOff>19050</xdr:rowOff>
    </xdr:from>
    <xdr:to>
      <xdr:col>30</xdr:col>
      <xdr:colOff>1541689</xdr:colOff>
      <xdr:row>17</xdr:row>
      <xdr:rowOff>1482090</xdr:rowOff>
    </xdr:to>
    <xdr:pic>
      <xdr:nvPicPr>
        <xdr:cNvPr id="39" name="그림 73">
          <a:extLst>
            <a:ext uri="{FF2B5EF4-FFF2-40B4-BE49-F238E27FC236}">
              <a16:creationId xmlns:a16="http://schemas.microsoft.com/office/drawing/2014/main" id="{965EAB43-3814-4297-9B91-D64531558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8029" y="30267729"/>
          <a:ext cx="1513114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19050</xdr:colOff>
      <xdr:row>18</xdr:row>
      <xdr:rowOff>47625</xdr:rowOff>
    </xdr:from>
    <xdr:to>
      <xdr:col>29</xdr:col>
      <xdr:colOff>1562100</xdr:colOff>
      <xdr:row>19</xdr:row>
      <xdr:rowOff>17145</xdr:rowOff>
    </xdr:to>
    <xdr:pic>
      <xdr:nvPicPr>
        <xdr:cNvPr id="40" name="그림 74">
          <a:extLst>
            <a:ext uri="{FF2B5EF4-FFF2-40B4-BE49-F238E27FC236}">
              <a16:creationId xmlns:a16="http://schemas.microsoft.com/office/drawing/2014/main" id="{149F58F3-3912-4627-A6BD-7017DF8E1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0075" y="31803975"/>
          <a:ext cx="1543050" cy="149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30480</xdr:colOff>
      <xdr:row>18</xdr:row>
      <xdr:rowOff>38100</xdr:rowOff>
    </xdr:from>
    <xdr:to>
      <xdr:col>30</xdr:col>
      <xdr:colOff>1562100</xdr:colOff>
      <xdr:row>19</xdr:row>
      <xdr:rowOff>15240</xdr:rowOff>
    </xdr:to>
    <xdr:pic>
      <xdr:nvPicPr>
        <xdr:cNvPr id="41" name="그림 75">
          <a:extLst>
            <a:ext uri="{FF2B5EF4-FFF2-40B4-BE49-F238E27FC236}">
              <a16:creationId xmlns:a16="http://schemas.microsoft.com/office/drawing/2014/main" id="{5F4F244E-F47D-4794-8A31-9B3DBACD4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0" y="31794450"/>
          <a:ext cx="15335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20</xdr:row>
      <xdr:rowOff>53340</xdr:rowOff>
    </xdr:from>
    <xdr:to>
      <xdr:col>29</xdr:col>
      <xdr:colOff>1539240</xdr:colOff>
      <xdr:row>21</xdr:row>
      <xdr:rowOff>19050</xdr:rowOff>
    </xdr:to>
    <xdr:pic>
      <xdr:nvPicPr>
        <xdr:cNvPr id="42" name="그림 5">
          <a:extLst>
            <a:ext uri="{FF2B5EF4-FFF2-40B4-BE49-F238E27FC236}">
              <a16:creationId xmlns:a16="http://schemas.microsoft.com/office/drawing/2014/main" id="{0D97D8ED-C026-4E34-97F0-62C9784B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34861500"/>
          <a:ext cx="1485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20</xdr:row>
      <xdr:rowOff>47625</xdr:rowOff>
    </xdr:from>
    <xdr:to>
      <xdr:col>30</xdr:col>
      <xdr:colOff>1544731</xdr:colOff>
      <xdr:row>20</xdr:row>
      <xdr:rowOff>1464945</xdr:rowOff>
    </xdr:to>
    <xdr:pic>
      <xdr:nvPicPr>
        <xdr:cNvPr id="43" name="그림 6">
          <a:extLst>
            <a:ext uri="{FF2B5EF4-FFF2-40B4-BE49-F238E27FC236}">
              <a16:creationId xmlns:a16="http://schemas.microsoft.com/office/drawing/2014/main" id="{60F46488-2641-4EE1-ABBD-4F1CBAF0D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34841890"/>
          <a:ext cx="1478056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19</xdr:row>
      <xdr:rowOff>38100</xdr:rowOff>
    </xdr:from>
    <xdr:to>
      <xdr:col>29</xdr:col>
      <xdr:colOff>1542602</xdr:colOff>
      <xdr:row>19</xdr:row>
      <xdr:rowOff>1485900</xdr:rowOff>
    </xdr:to>
    <xdr:pic>
      <xdr:nvPicPr>
        <xdr:cNvPr id="44" name="그림 7">
          <a:extLst>
            <a:ext uri="{FF2B5EF4-FFF2-40B4-BE49-F238E27FC236}">
              <a16:creationId xmlns:a16="http://schemas.microsoft.com/office/drawing/2014/main" id="{11133587-DBC3-4733-B8BA-D13318585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33308365"/>
          <a:ext cx="1489262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19</xdr:row>
      <xdr:rowOff>45720</xdr:rowOff>
    </xdr:from>
    <xdr:to>
      <xdr:col>30</xdr:col>
      <xdr:colOff>1562100</xdr:colOff>
      <xdr:row>20</xdr:row>
      <xdr:rowOff>20955</xdr:rowOff>
    </xdr:to>
    <xdr:pic>
      <xdr:nvPicPr>
        <xdr:cNvPr id="45" name="그림 8">
          <a:extLst>
            <a:ext uri="{FF2B5EF4-FFF2-40B4-BE49-F238E27FC236}">
              <a16:creationId xmlns:a16="http://schemas.microsoft.com/office/drawing/2014/main" id="{CFA2510D-596B-4828-90B3-F22FAB0D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33327975"/>
          <a:ext cx="1524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21</xdr:row>
      <xdr:rowOff>57150</xdr:rowOff>
    </xdr:from>
    <xdr:to>
      <xdr:col>29</xdr:col>
      <xdr:colOff>1542602</xdr:colOff>
      <xdr:row>21</xdr:row>
      <xdr:rowOff>1520190</xdr:rowOff>
    </xdr:to>
    <xdr:pic>
      <xdr:nvPicPr>
        <xdr:cNvPr id="46" name="그림 13">
          <a:extLst>
            <a:ext uri="{FF2B5EF4-FFF2-40B4-BE49-F238E27FC236}">
              <a16:creationId xmlns:a16="http://schemas.microsoft.com/office/drawing/2014/main" id="{F87E733C-1A6F-4D59-A16A-CC6F20464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36375415"/>
          <a:ext cx="1489262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21</xdr:row>
      <xdr:rowOff>53340</xdr:rowOff>
    </xdr:from>
    <xdr:to>
      <xdr:col>30</xdr:col>
      <xdr:colOff>1562100</xdr:colOff>
      <xdr:row>22</xdr:row>
      <xdr:rowOff>19050</xdr:rowOff>
    </xdr:to>
    <xdr:pic>
      <xdr:nvPicPr>
        <xdr:cNvPr id="47" name="그림 14">
          <a:extLst>
            <a:ext uri="{FF2B5EF4-FFF2-40B4-BE49-F238E27FC236}">
              <a16:creationId xmlns:a16="http://schemas.microsoft.com/office/drawing/2014/main" id="{4416C4CD-8C9D-4347-95AF-FCF150F7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36385500"/>
          <a:ext cx="150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22</xdr:row>
      <xdr:rowOff>47625</xdr:rowOff>
    </xdr:from>
    <xdr:to>
      <xdr:col>29</xdr:col>
      <xdr:colOff>1542602</xdr:colOff>
      <xdr:row>22</xdr:row>
      <xdr:rowOff>1522095</xdr:rowOff>
    </xdr:to>
    <xdr:pic>
      <xdr:nvPicPr>
        <xdr:cNvPr id="48" name="그림 15">
          <a:extLst>
            <a:ext uri="{FF2B5EF4-FFF2-40B4-BE49-F238E27FC236}">
              <a16:creationId xmlns:a16="http://schemas.microsoft.com/office/drawing/2014/main" id="{8F0FF36D-2E2E-4E12-9087-50BFD80A4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012" y="37889890"/>
          <a:ext cx="1508312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22</xdr:row>
      <xdr:rowOff>57150</xdr:rowOff>
    </xdr:from>
    <xdr:to>
      <xdr:col>30</xdr:col>
      <xdr:colOff>1544731</xdr:colOff>
      <xdr:row>22</xdr:row>
      <xdr:rowOff>1482090</xdr:rowOff>
    </xdr:to>
    <xdr:pic>
      <xdr:nvPicPr>
        <xdr:cNvPr id="49" name="그림 16">
          <a:extLst>
            <a:ext uri="{FF2B5EF4-FFF2-40B4-BE49-F238E27FC236}">
              <a16:creationId xmlns:a16="http://schemas.microsoft.com/office/drawing/2014/main" id="{EACCC9F2-A756-43EF-AAD0-8FACEF41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1" y="37899415"/>
          <a:ext cx="1478056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23</xdr:row>
      <xdr:rowOff>15240</xdr:rowOff>
    </xdr:from>
    <xdr:to>
      <xdr:col>29</xdr:col>
      <xdr:colOff>1541860</xdr:colOff>
      <xdr:row>23</xdr:row>
      <xdr:rowOff>1482090</xdr:rowOff>
    </xdr:to>
    <xdr:pic>
      <xdr:nvPicPr>
        <xdr:cNvPr id="62" name="그림 7">
          <a:extLst>
            <a:ext uri="{FF2B5EF4-FFF2-40B4-BE49-F238E27FC236}">
              <a16:creationId xmlns:a16="http://schemas.microsoft.com/office/drawing/2014/main" id="{1A7631FA-7AC1-4C93-9566-03CECF5C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4365" y="48535590"/>
          <a:ext cx="148852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30480</xdr:colOff>
      <xdr:row>23</xdr:row>
      <xdr:rowOff>30480</xdr:rowOff>
    </xdr:from>
    <xdr:to>
      <xdr:col>30</xdr:col>
      <xdr:colOff>1539240</xdr:colOff>
      <xdr:row>24</xdr:row>
      <xdr:rowOff>15240</xdr:rowOff>
    </xdr:to>
    <xdr:pic>
      <xdr:nvPicPr>
        <xdr:cNvPr id="63" name="그림 8">
          <a:extLst>
            <a:ext uri="{FF2B5EF4-FFF2-40B4-BE49-F238E27FC236}">
              <a16:creationId xmlns:a16="http://schemas.microsoft.com/office/drawing/2014/main" id="{580D321E-A00F-424F-979F-268FB070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0" y="48548925"/>
          <a:ext cx="15144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24</xdr:row>
      <xdr:rowOff>57150</xdr:rowOff>
    </xdr:from>
    <xdr:to>
      <xdr:col>29</xdr:col>
      <xdr:colOff>1546186</xdr:colOff>
      <xdr:row>24</xdr:row>
      <xdr:rowOff>1482090</xdr:rowOff>
    </xdr:to>
    <xdr:pic>
      <xdr:nvPicPr>
        <xdr:cNvPr id="64" name="그림 10">
          <a:extLst>
            <a:ext uri="{FF2B5EF4-FFF2-40B4-BE49-F238E27FC236}">
              <a16:creationId xmlns:a16="http://schemas.microsoft.com/office/drawing/2014/main" id="{C20358DA-C101-44FF-9624-F12DDD62F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011" y="50091415"/>
          <a:ext cx="1519517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24</xdr:row>
      <xdr:rowOff>53340</xdr:rowOff>
    </xdr:from>
    <xdr:to>
      <xdr:col>30</xdr:col>
      <xdr:colOff>1539240</xdr:colOff>
      <xdr:row>25</xdr:row>
      <xdr:rowOff>19050</xdr:rowOff>
    </xdr:to>
    <xdr:pic>
      <xdr:nvPicPr>
        <xdr:cNvPr id="65" name="그림 11">
          <a:extLst>
            <a:ext uri="{FF2B5EF4-FFF2-40B4-BE49-F238E27FC236}">
              <a16:creationId xmlns:a16="http://schemas.microsoft.com/office/drawing/2014/main" id="{9891F3ED-0C3D-474A-9B9C-4B25C583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50101500"/>
          <a:ext cx="1485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25</xdr:row>
      <xdr:rowOff>57150</xdr:rowOff>
    </xdr:from>
    <xdr:to>
      <xdr:col>29</xdr:col>
      <xdr:colOff>1546186</xdr:colOff>
      <xdr:row>25</xdr:row>
      <xdr:rowOff>1482090</xdr:rowOff>
    </xdr:to>
    <xdr:pic>
      <xdr:nvPicPr>
        <xdr:cNvPr id="66" name="그림 12">
          <a:extLst>
            <a:ext uri="{FF2B5EF4-FFF2-40B4-BE49-F238E27FC236}">
              <a16:creationId xmlns:a16="http://schemas.microsoft.com/office/drawing/2014/main" id="{9D8A0666-5579-44D4-98F3-1784BF6F5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011" y="51615415"/>
          <a:ext cx="1519517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53340</xdr:colOff>
      <xdr:row>25</xdr:row>
      <xdr:rowOff>45720</xdr:rowOff>
    </xdr:from>
    <xdr:to>
      <xdr:col>30</xdr:col>
      <xdr:colOff>1539240</xdr:colOff>
      <xdr:row>26</xdr:row>
      <xdr:rowOff>20955</xdr:rowOff>
    </xdr:to>
    <xdr:pic>
      <xdr:nvPicPr>
        <xdr:cNvPr id="67" name="그림 13">
          <a:extLst>
            <a:ext uri="{FF2B5EF4-FFF2-40B4-BE49-F238E27FC236}">
              <a16:creationId xmlns:a16="http://schemas.microsoft.com/office/drawing/2014/main" id="{BC4228B6-A81A-4FD3-90E3-54D7B0B0D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51615975"/>
          <a:ext cx="14859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26</xdr:row>
      <xdr:rowOff>19050</xdr:rowOff>
    </xdr:from>
    <xdr:to>
      <xdr:col>29</xdr:col>
      <xdr:colOff>1542602</xdr:colOff>
      <xdr:row>26</xdr:row>
      <xdr:rowOff>1504950</xdr:rowOff>
    </xdr:to>
    <xdr:pic>
      <xdr:nvPicPr>
        <xdr:cNvPr id="86" name="그림 56">
          <a:extLst>
            <a:ext uri="{FF2B5EF4-FFF2-40B4-BE49-F238E27FC236}">
              <a16:creationId xmlns:a16="http://schemas.microsoft.com/office/drawing/2014/main" id="{FF8DF33D-4B4B-4110-A488-4FD8C4B3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2" y="66817315"/>
          <a:ext cx="1489262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26</xdr:row>
      <xdr:rowOff>47625</xdr:rowOff>
    </xdr:from>
    <xdr:to>
      <xdr:col>30</xdr:col>
      <xdr:colOff>1542602</xdr:colOff>
      <xdr:row>27</xdr:row>
      <xdr:rowOff>19050</xdr:rowOff>
    </xdr:to>
    <xdr:pic>
      <xdr:nvPicPr>
        <xdr:cNvPr id="87" name="그림 57">
          <a:extLst>
            <a:ext uri="{FF2B5EF4-FFF2-40B4-BE49-F238E27FC236}">
              <a16:creationId xmlns:a16="http://schemas.microsoft.com/office/drawing/2014/main" id="{623A45D9-1336-4B6A-B513-72FB7877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2041" y="66845890"/>
          <a:ext cx="1508312" cy="149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60959</xdr:colOff>
      <xdr:row>28</xdr:row>
      <xdr:rowOff>53340</xdr:rowOff>
    </xdr:from>
    <xdr:to>
      <xdr:col>29</xdr:col>
      <xdr:colOff>1546859</xdr:colOff>
      <xdr:row>28</xdr:row>
      <xdr:rowOff>1482090</xdr:rowOff>
    </xdr:to>
    <xdr:pic>
      <xdr:nvPicPr>
        <xdr:cNvPr id="88" name="그림 58">
          <a:extLst>
            <a:ext uri="{FF2B5EF4-FFF2-40B4-BE49-F238E27FC236}">
              <a16:creationId xmlns:a16="http://schemas.microsoft.com/office/drawing/2014/main" id="{42A90794-599F-4157-A55E-AD13D31F0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1984" y="69909690"/>
          <a:ext cx="14859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57149</xdr:colOff>
      <xdr:row>28</xdr:row>
      <xdr:rowOff>47625</xdr:rowOff>
    </xdr:from>
    <xdr:to>
      <xdr:col>30</xdr:col>
      <xdr:colOff>1543049</xdr:colOff>
      <xdr:row>28</xdr:row>
      <xdr:rowOff>1464945</xdr:rowOff>
    </xdr:to>
    <xdr:pic>
      <xdr:nvPicPr>
        <xdr:cNvPr id="89" name="그림 59">
          <a:extLst>
            <a:ext uri="{FF2B5EF4-FFF2-40B4-BE49-F238E27FC236}">
              <a16:creationId xmlns:a16="http://schemas.microsoft.com/office/drawing/2014/main" id="{04C8DAEE-75FE-4E7E-9BA1-C0146C042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4" y="69903975"/>
          <a:ext cx="1495425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27</xdr:row>
      <xdr:rowOff>49530</xdr:rowOff>
    </xdr:from>
    <xdr:to>
      <xdr:col>29</xdr:col>
      <xdr:colOff>1539240</xdr:colOff>
      <xdr:row>27</xdr:row>
      <xdr:rowOff>1522095</xdr:rowOff>
    </xdr:to>
    <xdr:pic>
      <xdr:nvPicPr>
        <xdr:cNvPr id="90" name="그림 60">
          <a:extLst>
            <a:ext uri="{FF2B5EF4-FFF2-40B4-BE49-F238E27FC236}">
              <a16:creationId xmlns:a16="http://schemas.microsoft.com/office/drawing/2014/main" id="{4CC2A5ED-E843-45B1-98A9-96EF6E0D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4365" y="68381880"/>
          <a:ext cx="1489710" cy="147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60960</xdr:colOff>
      <xdr:row>27</xdr:row>
      <xdr:rowOff>38100</xdr:rowOff>
    </xdr:from>
    <xdr:to>
      <xdr:col>30</xdr:col>
      <xdr:colOff>1539240</xdr:colOff>
      <xdr:row>28</xdr:row>
      <xdr:rowOff>15240</xdr:rowOff>
    </xdr:to>
    <xdr:pic>
      <xdr:nvPicPr>
        <xdr:cNvPr id="91" name="그림 61">
          <a:extLst>
            <a:ext uri="{FF2B5EF4-FFF2-40B4-BE49-F238E27FC236}">
              <a16:creationId xmlns:a16="http://schemas.microsoft.com/office/drawing/2014/main" id="{FDC2AAC4-99FA-43D5-BA0C-0A15A8F5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68370450"/>
          <a:ext cx="14859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29</xdr:row>
      <xdr:rowOff>47625</xdr:rowOff>
    </xdr:from>
    <xdr:to>
      <xdr:col>29</xdr:col>
      <xdr:colOff>1543050</xdr:colOff>
      <xdr:row>30</xdr:row>
      <xdr:rowOff>17145</xdr:rowOff>
    </xdr:to>
    <xdr:pic>
      <xdr:nvPicPr>
        <xdr:cNvPr id="98" name="그림 17296">
          <a:extLst>
            <a:ext uri="{FF2B5EF4-FFF2-40B4-BE49-F238E27FC236}">
              <a16:creationId xmlns:a16="http://schemas.microsoft.com/office/drawing/2014/main" id="{55785933-3E0E-4B9B-B155-30245985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75999975"/>
          <a:ext cx="148590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29</xdr:row>
      <xdr:rowOff>38100</xdr:rowOff>
    </xdr:from>
    <xdr:to>
      <xdr:col>30</xdr:col>
      <xdr:colOff>1539240</xdr:colOff>
      <xdr:row>29</xdr:row>
      <xdr:rowOff>1485900</xdr:rowOff>
    </xdr:to>
    <xdr:pic>
      <xdr:nvPicPr>
        <xdr:cNvPr id="99" name="그림 17297">
          <a:extLst>
            <a:ext uri="{FF2B5EF4-FFF2-40B4-BE49-F238E27FC236}">
              <a16:creationId xmlns:a16="http://schemas.microsoft.com/office/drawing/2014/main" id="{1F34E0F3-495B-4197-B3C7-82D8A622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75990450"/>
          <a:ext cx="14859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60960</xdr:colOff>
      <xdr:row>30</xdr:row>
      <xdr:rowOff>45720</xdr:rowOff>
    </xdr:from>
    <xdr:to>
      <xdr:col>29</xdr:col>
      <xdr:colOff>1539240</xdr:colOff>
      <xdr:row>31</xdr:row>
      <xdr:rowOff>20955</xdr:rowOff>
    </xdr:to>
    <xdr:pic>
      <xdr:nvPicPr>
        <xdr:cNvPr id="100" name="그림 17298">
          <a:extLst>
            <a:ext uri="{FF2B5EF4-FFF2-40B4-BE49-F238E27FC236}">
              <a16:creationId xmlns:a16="http://schemas.microsoft.com/office/drawing/2014/main" id="{81D9969B-5244-4A6C-82B8-7BDA15E7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77523975"/>
          <a:ext cx="14859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60960</xdr:colOff>
      <xdr:row>30</xdr:row>
      <xdr:rowOff>30480</xdr:rowOff>
    </xdr:from>
    <xdr:to>
      <xdr:col>30</xdr:col>
      <xdr:colOff>1539240</xdr:colOff>
      <xdr:row>31</xdr:row>
      <xdr:rowOff>15240</xdr:rowOff>
    </xdr:to>
    <xdr:pic>
      <xdr:nvPicPr>
        <xdr:cNvPr id="101" name="그림 17299">
          <a:extLst>
            <a:ext uri="{FF2B5EF4-FFF2-40B4-BE49-F238E27FC236}">
              <a16:creationId xmlns:a16="http://schemas.microsoft.com/office/drawing/2014/main" id="{24F025B2-56D2-4B36-94A4-F438807D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77504925"/>
          <a:ext cx="1485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31</xdr:row>
      <xdr:rowOff>38100</xdr:rowOff>
    </xdr:from>
    <xdr:to>
      <xdr:col>29</xdr:col>
      <xdr:colOff>1539240</xdr:colOff>
      <xdr:row>31</xdr:row>
      <xdr:rowOff>1485900</xdr:rowOff>
    </xdr:to>
    <xdr:pic>
      <xdr:nvPicPr>
        <xdr:cNvPr id="102" name="그림 17300">
          <a:extLst>
            <a:ext uri="{FF2B5EF4-FFF2-40B4-BE49-F238E27FC236}">
              <a16:creationId xmlns:a16="http://schemas.microsoft.com/office/drawing/2014/main" id="{9F44281F-240F-420D-9FD8-CCDDC84C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79038450"/>
          <a:ext cx="14859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31</xdr:row>
      <xdr:rowOff>45720</xdr:rowOff>
    </xdr:from>
    <xdr:to>
      <xdr:col>30</xdr:col>
      <xdr:colOff>1562100</xdr:colOff>
      <xdr:row>31</xdr:row>
      <xdr:rowOff>1522095</xdr:rowOff>
    </xdr:to>
    <xdr:pic>
      <xdr:nvPicPr>
        <xdr:cNvPr id="103" name="그림 17301">
          <a:extLst>
            <a:ext uri="{FF2B5EF4-FFF2-40B4-BE49-F238E27FC236}">
              <a16:creationId xmlns:a16="http://schemas.microsoft.com/office/drawing/2014/main" id="{2EB6EAFB-BAE5-4FF4-AEC9-56B4D93CE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79047975"/>
          <a:ext cx="15240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38099</xdr:colOff>
      <xdr:row>32</xdr:row>
      <xdr:rowOff>57150</xdr:rowOff>
    </xdr:from>
    <xdr:to>
      <xdr:col>30</xdr:col>
      <xdr:colOff>3376</xdr:colOff>
      <xdr:row>32</xdr:row>
      <xdr:rowOff>1482090</xdr:rowOff>
    </xdr:to>
    <xdr:pic>
      <xdr:nvPicPr>
        <xdr:cNvPr id="108" name="그림 17316">
          <a:extLst>
            <a:ext uri="{FF2B5EF4-FFF2-40B4-BE49-F238E27FC236}">
              <a16:creationId xmlns:a16="http://schemas.microsoft.com/office/drawing/2014/main" id="{5320CA90-63A9-49AC-8790-9A70F9FDF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4" y="85153500"/>
          <a:ext cx="152846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28575</xdr:colOff>
      <xdr:row>32</xdr:row>
      <xdr:rowOff>47625</xdr:rowOff>
    </xdr:from>
    <xdr:to>
      <xdr:col>31</xdr:col>
      <xdr:colOff>0</xdr:colOff>
      <xdr:row>32</xdr:row>
      <xdr:rowOff>1464945</xdr:rowOff>
    </xdr:to>
    <xdr:pic>
      <xdr:nvPicPr>
        <xdr:cNvPr id="109" name="그림 17317">
          <a:extLst>
            <a:ext uri="{FF2B5EF4-FFF2-40B4-BE49-F238E27FC236}">
              <a16:creationId xmlns:a16="http://schemas.microsoft.com/office/drawing/2014/main" id="{8DFBD9FF-695B-41A4-B00F-9CF8A523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0" y="85143975"/>
          <a:ext cx="1540222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66675</xdr:colOff>
      <xdr:row>33</xdr:row>
      <xdr:rowOff>47625</xdr:rowOff>
    </xdr:from>
    <xdr:to>
      <xdr:col>29</xdr:col>
      <xdr:colOff>1559868</xdr:colOff>
      <xdr:row>33</xdr:row>
      <xdr:rowOff>1464945</xdr:rowOff>
    </xdr:to>
    <xdr:pic>
      <xdr:nvPicPr>
        <xdr:cNvPr id="110" name="그림 17318">
          <a:extLst>
            <a:ext uri="{FF2B5EF4-FFF2-40B4-BE49-F238E27FC236}">
              <a16:creationId xmlns:a16="http://schemas.microsoft.com/office/drawing/2014/main" id="{8D2F0870-AE87-4EBC-843C-307DCA00C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7700" y="86667975"/>
          <a:ext cx="1493193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33</xdr:row>
      <xdr:rowOff>38100</xdr:rowOff>
    </xdr:from>
    <xdr:to>
      <xdr:col>30</xdr:col>
      <xdr:colOff>1562100</xdr:colOff>
      <xdr:row>33</xdr:row>
      <xdr:rowOff>1466850</xdr:rowOff>
    </xdr:to>
    <xdr:pic>
      <xdr:nvPicPr>
        <xdr:cNvPr id="111" name="그림 17319">
          <a:extLst>
            <a:ext uri="{FF2B5EF4-FFF2-40B4-BE49-F238E27FC236}">
              <a16:creationId xmlns:a16="http://schemas.microsoft.com/office/drawing/2014/main" id="{AE00487B-39D7-4638-B067-660AA52C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86658450"/>
          <a:ext cx="150495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34</xdr:row>
      <xdr:rowOff>28575</xdr:rowOff>
    </xdr:from>
    <xdr:to>
      <xdr:col>29</xdr:col>
      <xdr:colOff>1562100</xdr:colOff>
      <xdr:row>34</xdr:row>
      <xdr:rowOff>1506855</xdr:rowOff>
    </xdr:to>
    <xdr:pic>
      <xdr:nvPicPr>
        <xdr:cNvPr id="112" name="그림 17320">
          <a:extLst>
            <a:ext uri="{FF2B5EF4-FFF2-40B4-BE49-F238E27FC236}">
              <a16:creationId xmlns:a16="http://schemas.microsoft.com/office/drawing/2014/main" id="{1F249344-FFDF-41D1-B426-B3576C16B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88172925"/>
          <a:ext cx="1504950" cy="147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34</xdr:row>
      <xdr:rowOff>30480</xdr:rowOff>
    </xdr:from>
    <xdr:to>
      <xdr:col>30</xdr:col>
      <xdr:colOff>1539240</xdr:colOff>
      <xdr:row>35</xdr:row>
      <xdr:rowOff>15240</xdr:rowOff>
    </xdr:to>
    <xdr:pic>
      <xdr:nvPicPr>
        <xdr:cNvPr id="113" name="그림 17321">
          <a:extLst>
            <a:ext uri="{FF2B5EF4-FFF2-40B4-BE49-F238E27FC236}">
              <a16:creationId xmlns:a16="http://schemas.microsoft.com/office/drawing/2014/main" id="{26A5D79F-DA19-4DC7-A2B1-4580DEFB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88172925"/>
          <a:ext cx="15049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35</xdr:row>
      <xdr:rowOff>53340</xdr:rowOff>
    </xdr:from>
    <xdr:to>
      <xdr:col>29</xdr:col>
      <xdr:colOff>1562100</xdr:colOff>
      <xdr:row>35</xdr:row>
      <xdr:rowOff>1520190</xdr:rowOff>
    </xdr:to>
    <xdr:pic>
      <xdr:nvPicPr>
        <xdr:cNvPr id="126" name="그림 17412">
          <a:extLst>
            <a:ext uri="{FF2B5EF4-FFF2-40B4-BE49-F238E27FC236}">
              <a16:creationId xmlns:a16="http://schemas.microsoft.com/office/drawing/2014/main" id="{77670B84-F6F1-4F0D-841A-DFBF9CE73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4840" y="98882019"/>
          <a:ext cx="150876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60960</xdr:colOff>
      <xdr:row>35</xdr:row>
      <xdr:rowOff>45720</xdr:rowOff>
    </xdr:from>
    <xdr:to>
      <xdr:col>30</xdr:col>
      <xdr:colOff>1539240</xdr:colOff>
      <xdr:row>35</xdr:row>
      <xdr:rowOff>1522095</xdr:rowOff>
    </xdr:to>
    <xdr:pic>
      <xdr:nvPicPr>
        <xdr:cNvPr id="127" name="그림 17413">
          <a:extLst>
            <a:ext uri="{FF2B5EF4-FFF2-40B4-BE49-F238E27FC236}">
              <a16:creationId xmlns:a16="http://schemas.microsoft.com/office/drawing/2014/main" id="{0A5D80E7-DC3F-4E00-A6A6-7E67BCA6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98859975"/>
          <a:ext cx="14859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36</xdr:row>
      <xdr:rowOff>38100</xdr:rowOff>
    </xdr:from>
    <xdr:to>
      <xdr:col>29</xdr:col>
      <xdr:colOff>1562100</xdr:colOff>
      <xdr:row>36</xdr:row>
      <xdr:rowOff>1485900</xdr:rowOff>
    </xdr:to>
    <xdr:pic>
      <xdr:nvPicPr>
        <xdr:cNvPr id="128" name="그림 17414">
          <a:extLst>
            <a:ext uri="{FF2B5EF4-FFF2-40B4-BE49-F238E27FC236}">
              <a16:creationId xmlns:a16="http://schemas.microsoft.com/office/drawing/2014/main" id="{DC085C44-FA45-4696-88E6-F5F98DFB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00374450"/>
          <a:ext cx="15049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36</xdr:row>
      <xdr:rowOff>47625</xdr:rowOff>
    </xdr:from>
    <xdr:to>
      <xdr:col>30</xdr:col>
      <xdr:colOff>1562100</xdr:colOff>
      <xdr:row>36</xdr:row>
      <xdr:rowOff>1464945</xdr:rowOff>
    </xdr:to>
    <xdr:pic>
      <xdr:nvPicPr>
        <xdr:cNvPr id="129" name="그림 17415">
          <a:extLst>
            <a:ext uri="{FF2B5EF4-FFF2-40B4-BE49-F238E27FC236}">
              <a16:creationId xmlns:a16="http://schemas.microsoft.com/office/drawing/2014/main" id="{179514DB-F883-4030-9AE9-AAC2D7F68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00383975"/>
          <a:ext cx="1504950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37</xdr:row>
      <xdr:rowOff>57150</xdr:rowOff>
    </xdr:from>
    <xdr:to>
      <xdr:col>29</xdr:col>
      <xdr:colOff>1562100</xdr:colOff>
      <xdr:row>37</xdr:row>
      <xdr:rowOff>1464945</xdr:rowOff>
    </xdr:to>
    <xdr:pic>
      <xdr:nvPicPr>
        <xdr:cNvPr id="130" name="그림 17416">
          <a:extLst>
            <a:ext uri="{FF2B5EF4-FFF2-40B4-BE49-F238E27FC236}">
              <a16:creationId xmlns:a16="http://schemas.microsoft.com/office/drawing/2014/main" id="{B5AD2B7D-75F2-4B1B-BBCB-7F39C234A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50" y="101933829"/>
          <a:ext cx="1504950" cy="1411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37</xdr:row>
      <xdr:rowOff>47625</xdr:rowOff>
    </xdr:from>
    <xdr:to>
      <xdr:col>30</xdr:col>
      <xdr:colOff>1562100</xdr:colOff>
      <xdr:row>37</xdr:row>
      <xdr:rowOff>1464945</xdr:rowOff>
    </xdr:to>
    <xdr:pic>
      <xdr:nvPicPr>
        <xdr:cNvPr id="131" name="그림 17417">
          <a:extLst>
            <a:ext uri="{FF2B5EF4-FFF2-40B4-BE49-F238E27FC236}">
              <a16:creationId xmlns:a16="http://schemas.microsoft.com/office/drawing/2014/main" id="{2430E2DD-0A3F-47A2-A813-45F8201C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01907975"/>
          <a:ext cx="1504950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38</xdr:row>
      <xdr:rowOff>45720</xdr:rowOff>
    </xdr:from>
    <xdr:to>
      <xdr:col>29</xdr:col>
      <xdr:colOff>1562100</xdr:colOff>
      <xdr:row>39</xdr:row>
      <xdr:rowOff>20955</xdr:rowOff>
    </xdr:to>
    <xdr:pic>
      <xdr:nvPicPr>
        <xdr:cNvPr id="138" name="그림 17436">
          <a:extLst>
            <a:ext uri="{FF2B5EF4-FFF2-40B4-BE49-F238E27FC236}">
              <a16:creationId xmlns:a16="http://schemas.microsoft.com/office/drawing/2014/main" id="{01D97C00-9891-4D5B-A047-C3935A30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5" y="108003975"/>
          <a:ext cx="1524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38</xdr:row>
      <xdr:rowOff>47625</xdr:rowOff>
    </xdr:from>
    <xdr:to>
      <xdr:col>30</xdr:col>
      <xdr:colOff>1546274</xdr:colOff>
      <xdr:row>38</xdr:row>
      <xdr:rowOff>1464945</xdr:rowOff>
    </xdr:to>
    <xdr:pic>
      <xdr:nvPicPr>
        <xdr:cNvPr id="139" name="그림 17437">
          <a:extLst>
            <a:ext uri="{FF2B5EF4-FFF2-40B4-BE49-F238E27FC236}">
              <a16:creationId xmlns:a16="http://schemas.microsoft.com/office/drawing/2014/main" id="{CD368FF2-CB92-4E32-82F2-F70B0B02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08003975"/>
          <a:ext cx="1500554" cy="141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28575</xdr:colOff>
      <xdr:row>39</xdr:row>
      <xdr:rowOff>57150</xdr:rowOff>
    </xdr:from>
    <xdr:to>
      <xdr:col>29</xdr:col>
      <xdr:colOff>1564298</xdr:colOff>
      <xdr:row>39</xdr:row>
      <xdr:rowOff>1482090</xdr:rowOff>
    </xdr:to>
    <xdr:pic>
      <xdr:nvPicPr>
        <xdr:cNvPr id="140" name="그림 17438">
          <a:extLst>
            <a:ext uri="{FF2B5EF4-FFF2-40B4-BE49-F238E27FC236}">
              <a16:creationId xmlns:a16="http://schemas.microsoft.com/office/drawing/2014/main" id="{5B0A83D2-B88B-42E1-A2B8-BDECB2A5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0" y="109537500"/>
          <a:ext cx="1535723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39</xdr:row>
      <xdr:rowOff>38100</xdr:rowOff>
    </xdr:from>
    <xdr:to>
      <xdr:col>30</xdr:col>
      <xdr:colOff>1562100</xdr:colOff>
      <xdr:row>39</xdr:row>
      <xdr:rowOff>1485900</xdr:rowOff>
    </xdr:to>
    <xdr:pic>
      <xdr:nvPicPr>
        <xdr:cNvPr id="141" name="그림 17439">
          <a:extLst>
            <a:ext uri="{FF2B5EF4-FFF2-40B4-BE49-F238E27FC236}">
              <a16:creationId xmlns:a16="http://schemas.microsoft.com/office/drawing/2014/main" id="{D6B38A93-CEA8-4104-8FE1-2C28464AC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09518450"/>
          <a:ext cx="15240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40</xdr:row>
      <xdr:rowOff>38100</xdr:rowOff>
    </xdr:from>
    <xdr:to>
      <xdr:col>29</xdr:col>
      <xdr:colOff>1544514</xdr:colOff>
      <xdr:row>40</xdr:row>
      <xdr:rowOff>1485900</xdr:rowOff>
    </xdr:to>
    <xdr:pic>
      <xdr:nvPicPr>
        <xdr:cNvPr id="142" name="그림 17440">
          <a:extLst>
            <a:ext uri="{FF2B5EF4-FFF2-40B4-BE49-F238E27FC236}">
              <a16:creationId xmlns:a16="http://schemas.microsoft.com/office/drawing/2014/main" id="{526AED71-7D34-405E-8A72-270758BE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4" y="111042450"/>
          <a:ext cx="14911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38099</xdr:colOff>
      <xdr:row>40</xdr:row>
      <xdr:rowOff>57150</xdr:rowOff>
    </xdr:from>
    <xdr:to>
      <xdr:col>30</xdr:col>
      <xdr:colOff>1543049</xdr:colOff>
      <xdr:row>40</xdr:row>
      <xdr:rowOff>1482090</xdr:rowOff>
    </xdr:to>
    <xdr:pic>
      <xdr:nvPicPr>
        <xdr:cNvPr id="143" name="그림 17441">
          <a:extLst>
            <a:ext uri="{FF2B5EF4-FFF2-40B4-BE49-F238E27FC236}">
              <a16:creationId xmlns:a16="http://schemas.microsoft.com/office/drawing/2014/main" id="{41448D1F-751B-4052-8A65-8B0F78CF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4" y="111061500"/>
          <a:ext cx="1514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41</xdr:row>
      <xdr:rowOff>28575</xdr:rowOff>
    </xdr:from>
    <xdr:to>
      <xdr:col>29</xdr:col>
      <xdr:colOff>1562100</xdr:colOff>
      <xdr:row>42</xdr:row>
      <xdr:rowOff>19050</xdr:rowOff>
    </xdr:to>
    <xdr:pic>
      <xdr:nvPicPr>
        <xdr:cNvPr id="158" name="그림 17476">
          <a:extLst>
            <a:ext uri="{FF2B5EF4-FFF2-40B4-BE49-F238E27FC236}">
              <a16:creationId xmlns:a16="http://schemas.microsoft.com/office/drawing/2014/main" id="{7821C72A-70D4-4A40-8532-3406B664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50" y="123230120"/>
          <a:ext cx="1504950" cy="151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41</xdr:row>
      <xdr:rowOff>30480</xdr:rowOff>
    </xdr:from>
    <xdr:to>
      <xdr:col>30</xdr:col>
      <xdr:colOff>1562100</xdr:colOff>
      <xdr:row>42</xdr:row>
      <xdr:rowOff>15240</xdr:rowOff>
    </xdr:to>
    <xdr:pic>
      <xdr:nvPicPr>
        <xdr:cNvPr id="159" name="그림 17477">
          <a:extLst>
            <a:ext uri="{FF2B5EF4-FFF2-40B4-BE49-F238E27FC236}">
              <a16:creationId xmlns:a16="http://schemas.microsoft.com/office/drawing/2014/main" id="{2F3C55DF-59CE-4063-903E-E427A6A5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23224925"/>
          <a:ext cx="15240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68580</xdr:colOff>
      <xdr:row>42</xdr:row>
      <xdr:rowOff>45720</xdr:rowOff>
    </xdr:from>
    <xdr:to>
      <xdr:col>29</xdr:col>
      <xdr:colOff>1539240</xdr:colOff>
      <xdr:row>43</xdr:row>
      <xdr:rowOff>20955</xdr:rowOff>
    </xdr:to>
    <xdr:pic>
      <xdr:nvPicPr>
        <xdr:cNvPr id="160" name="그림 17478">
          <a:extLst>
            <a:ext uri="{FF2B5EF4-FFF2-40B4-BE49-F238E27FC236}">
              <a16:creationId xmlns:a16="http://schemas.microsoft.com/office/drawing/2014/main" id="{6F5F11DF-B296-4C63-9F19-73F9A596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7700" y="124767975"/>
          <a:ext cx="14763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42</xdr:row>
      <xdr:rowOff>45720</xdr:rowOff>
    </xdr:from>
    <xdr:to>
      <xdr:col>30</xdr:col>
      <xdr:colOff>1562100</xdr:colOff>
      <xdr:row>42</xdr:row>
      <xdr:rowOff>1522095</xdr:rowOff>
    </xdr:to>
    <xdr:pic>
      <xdr:nvPicPr>
        <xdr:cNvPr id="161" name="그림 17479">
          <a:extLst>
            <a:ext uri="{FF2B5EF4-FFF2-40B4-BE49-F238E27FC236}">
              <a16:creationId xmlns:a16="http://schemas.microsoft.com/office/drawing/2014/main" id="{5F871671-30F9-4522-98AB-36BD4699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24767975"/>
          <a:ext cx="15240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43</xdr:row>
      <xdr:rowOff>57150</xdr:rowOff>
    </xdr:from>
    <xdr:to>
      <xdr:col>29</xdr:col>
      <xdr:colOff>1562100</xdr:colOff>
      <xdr:row>43</xdr:row>
      <xdr:rowOff>1482090</xdr:rowOff>
    </xdr:to>
    <xdr:pic>
      <xdr:nvPicPr>
        <xdr:cNvPr id="162" name="그림 17480">
          <a:extLst>
            <a:ext uri="{FF2B5EF4-FFF2-40B4-BE49-F238E27FC236}">
              <a16:creationId xmlns:a16="http://schemas.microsoft.com/office/drawing/2014/main" id="{37445B8A-9938-47B3-9A25-52CFF130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26301500"/>
          <a:ext cx="15049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38099</xdr:colOff>
      <xdr:row>43</xdr:row>
      <xdr:rowOff>38100</xdr:rowOff>
    </xdr:from>
    <xdr:to>
      <xdr:col>31</xdr:col>
      <xdr:colOff>0</xdr:colOff>
      <xdr:row>43</xdr:row>
      <xdr:rowOff>1485900</xdr:rowOff>
    </xdr:to>
    <xdr:pic>
      <xdr:nvPicPr>
        <xdr:cNvPr id="163" name="그림 17481">
          <a:extLst>
            <a:ext uri="{FF2B5EF4-FFF2-40B4-BE49-F238E27FC236}">
              <a16:creationId xmlns:a16="http://schemas.microsoft.com/office/drawing/2014/main" id="{52CA2D90-C0DF-4F2D-97CE-F7AA9596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4" y="126282450"/>
          <a:ext cx="152846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44</xdr:row>
      <xdr:rowOff>19050</xdr:rowOff>
    </xdr:from>
    <xdr:to>
      <xdr:col>29</xdr:col>
      <xdr:colOff>1562100</xdr:colOff>
      <xdr:row>44</xdr:row>
      <xdr:rowOff>1482090</xdr:rowOff>
    </xdr:to>
    <xdr:pic>
      <xdr:nvPicPr>
        <xdr:cNvPr id="164" name="그림 17482">
          <a:extLst>
            <a:ext uri="{FF2B5EF4-FFF2-40B4-BE49-F238E27FC236}">
              <a16:creationId xmlns:a16="http://schemas.microsoft.com/office/drawing/2014/main" id="{93B6C103-4746-4087-A3E9-BB1C57BA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27787400"/>
          <a:ext cx="15049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57150</xdr:colOff>
      <xdr:row>44</xdr:row>
      <xdr:rowOff>28575</xdr:rowOff>
    </xdr:from>
    <xdr:to>
      <xdr:col>30</xdr:col>
      <xdr:colOff>1562100</xdr:colOff>
      <xdr:row>44</xdr:row>
      <xdr:rowOff>1506855</xdr:rowOff>
    </xdr:to>
    <xdr:pic>
      <xdr:nvPicPr>
        <xdr:cNvPr id="165" name="그림 17483">
          <a:extLst>
            <a:ext uri="{FF2B5EF4-FFF2-40B4-BE49-F238E27FC236}">
              <a16:creationId xmlns:a16="http://schemas.microsoft.com/office/drawing/2014/main" id="{D0D57ABA-381B-49A4-A602-04778BFA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9325" y="127796925"/>
          <a:ext cx="1504950" cy="147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45</xdr:row>
      <xdr:rowOff>15240</xdr:rowOff>
    </xdr:from>
    <xdr:to>
      <xdr:col>29</xdr:col>
      <xdr:colOff>1562100</xdr:colOff>
      <xdr:row>46</xdr:row>
      <xdr:rowOff>19050</xdr:rowOff>
    </xdr:to>
    <xdr:pic>
      <xdr:nvPicPr>
        <xdr:cNvPr id="184" name="그림 17528">
          <a:extLst>
            <a:ext uri="{FF2B5EF4-FFF2-40B4-BE49-F238E27FC236}">
              <a16:creationId xmlns:a16="http://schemas.microsoft.com/office/drawing/2014/main" id="{DB6CF35E-8AC0-4FE4-9DCD-AA6E6499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8175" y="144551400"/>
          <a:ext cx="15049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45</xdr:row>
      <xdr:rowOff>57150</xdr:rowOff>
    </xdr:from>
    <xdr:to>
      <xdr:col>30</xdr:col>
      <xdr:colOff>1542378</xdr:colOff>
      <xdr:row>45</xdr:row>
      <xdr:rowOff>1482090</xdr:rowOff>
    </xdr:to>
    <xdr:pic>
      <xdr:nvPicPr>
        <xdr:cNvPr id="185" name="그림 17529">
          <a:extLst>
            <a:ext uri="{FF2B5EF4-FFF2-40B4-BE49-F238E27FC236}">
              <a16:creationId xmlns:a16="http://schemas.microsoft.com/office/drawing/2014/main" id="{129B9FC0-1DF4-48E5-B147-639CE5EC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2041" y="144579415"/>
          <a:ext cx="1519518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28575</xdr:colOff>
      <xdr:row>46</xdr:row>
      <xdr:rowOff>38100</xdr:rowOff>
    </xdr:from>
    <xdr:to>
      <xdr:col>29</xdr:col>
      <xdr:colOff>1559818</xdr:colOff>
      <xdr:row>46</xdr:row>
      <xdr:rowOff>1485900</xdr:rowOff>
    </xdr:to>
    <xdr:pic>
      <xdr:nvPicPr>
        <xdr:cNvPr id="186" name="그림 17530">
          <a:extLst>
            <a:ext uri="{FF2B5EF4-FFF2-40B4-BE49-F238E27FC236}">
              <a16:creationId xmlns:a16="http://schemas.microsoft.com/office/drawing/2014/main" id="{3017F9B4-A0FA-4F56-9040-85395B6C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2487" y="146084365"/>
          <a:ext cx="1531243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57149</xdr:colOff>
      <xdr:row>46</xdr:row>
      <xdr:rowOff>47625</xdr:rowOff>
    </xdr:from>
    <xdr:to>
      <xdr:col>30</xdr:col>
      <xdr:colOff>1541788</xdr:colOff>
      <xdr:row>46</xdr:row>
      <xdr:rowOff>1464945</xdr:rowOff>
    </xdr:to>
    <xdr:pic>
      <xdr:nvPicPr>
        <xdr:cNvPr id="187" name="그림 17531">
          <a:extLst>
            <a:ext uri="{FF2B5EF4-FFF2-40B4-BE49-F238E27FC236}">
              <a16:creationId xmlns:a16="http://schemas.microsoft.com/office/drawing/2014/main" id="{307F38CC-5558-40AB-AE90-EDAB1F4EB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0" y="146093890"/>
          <a:ext cx="1496069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47</xdr:row>
      <xdr:rowOff>28575</xdr:rowOff>
    </xdr:from>
    <xdr:to>
      <xdr:col>29</xdr:col>
      <xdr:colOff>1541788</xdr:colOff>
      <xdr:row>47</xdr:row>
      <xdr:rowOff>1506855</xdr:rowOff>
    </xdr:to>
    <xdr:pic>
      <xdr:nvPicPr>
        <xdr:cNvPr id="188" name="그림 17532">
          <a:extLst>
            <a:ext uri="{FF2B5EF4-FFF2-40B4-BE49-F238E27FC236}">
              <a16:creationId xmlns:a16="http://schemas.microsoft.com/office/drawing/2014/main" id="{C4DF6600-7BCC-4381-80F6-93B3018F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1" y="147598840"/>
          <a:ext cx="1496069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47</xdr:row>
      <xdr:rowOff>57150</xdr:rowOff>
    </xdr:from>
    <xdr:to>
      <xdr:col>30</xdr:col>
      <xdr:colOff>1542378</xdr:colOff>
      <xdr:row>47</xdr:row>
      <xdr:rowOff>1482090</xdr:rowOff>
    </xdr:to>
    <xdr:pic>
      <xdr:nvPicPr>
        <xdr:cNvPr id="189" name="그림 17533">
          <a:extLst>
            <a:ext uri="{FF2B5EF4-FFF2-40B4-BE49-F238E27FC236}">
              <a16:creationId xmlns:a16="http://schemas.microsoft.com/office/drawing/2014/main" id="{59436521-90D8-435B-8B71-3048084B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2041" y="147627415"/>
          <a:ext cx="1519518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48</xdr:row>
      <xdr:rowOff>38100</xdr:rowOff>
    </xdr:from>
    <xdr:to>
      <xdr:col>29</xdr:col>
      <xdr:colOff>1562100</xdr:colOff>
      <xdr:row>49</xdr:row>
      <xdr:rowOff>19050</xdr:rowOff>
    </xdr:to>
    <xdr:pic>
      <xdr:nvPicPr>
        <xdr:cNvPr id="190" name="그림 17534">
          <a:extLst>
            <a:ext uri="{FF2B5EF4-FFF2-40B4-BE49-F238E27FC236}">
              <a16:creationId xmlns:a16="http://schemas.microsoft.com/office/drawing/2014/main" id="{F177F5AB-033A-4A36-8723-E51506F3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50" y="149147645"/>
          <a:ext cx="150495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57149</xdr:colOff>
      <xdr:row>48</xdr:row>
      <xdr:rowOff>19050</xdr:rowOff>
    </xdr:from>
    <xdr:to>
      <xdr:col>30</xdr:col>
      <xdr:colOff>1541788</xdr:colOff>
      <xdr:row>48</xdr:row>
      <xdr:rowOff>1482090</xdr:rowOff>
    </xdr:to>
    <xdr:pic>
      <xdr:nvPicPr>
        <xdr:cNvPr id="191" name="그림 17535">
          <a:extLst>
            <a:ext uri="{FF2B5EF4-FFF2-40B4-BE49-F238E27FC236}">
              <a16:creationId xmlns:a16="http://schemas.microsoft.com/office/drawing/2014/main" id="{3FF78026-2335-4F89-9A39-F554A074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1090" y="149113315"/>
          <a:ext cx="1496069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49</xdr:row>
      <xdr:rowOff>47625</xdr:rowOff>
    </xdr:from>
    <xdr:to>
      <xdr:col>29</xdr:col>
      <xdr:colOff>1543706</xdr:colOff>
      <xdr:row>49</xdr:row>
      <xdr:rowOff>1464945</xdr:rowOff>
    </xdr:to>
    <xdr:pic>
      <xdr:nvPicPr>
        <xdr:cNvPr id="192" name="그림 17536">
          <a:extLst>
            <a:ext uri="{FF2B5EF4-FFF2-40B4-BE49-F238E27FC236}">
              <a16:creationId xmlns:a16="http://schemas.microsoft.com/office/drawing/2014/main" id="{79D8AFE5-2EE5-4974-A758-186AC9D8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1061" y="150665890"/>
          <a:ext cx="1486557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95250</xdr:colOff>
      <xdr:row>49</xdr:row>
      <xdr:rowOff>57150</xdr:rowOff>
    </xdr:from>
    <xdr:to>
      <xdr:col>30</xdr:col>
      <xdr:colOff>1540921</xdr:colOff>
      <xdr:row>49</xdr:row>
      <xdr:rowOff>1482090</xdr:rowOff>
    </xdr:to>
    <xdr:pic>
      <xdr:nvPicPr>
        <xdr:cNvPr id="193" name="그림 17537">
          <a:extLst>
            <a:ext uri="{FF2B5EF4-FFF2-40B4-BE49-F238E27FC236}">
              <a16:creationId xmlns:a16="http://schemas.microsoft.com/office/drawing/2014/main" id="{9DABD5E5-90A3-41B9-817F-3F7C8963D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39191" y="150675415"/>
          <a:ext cx="1439956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38100</xdr:colOff>
      <xdr:row>7</xdr:row>
      <xdr:rowOff>57150</xdr:rowOff>
    </xdr:from>
    <xdr:to>
      <xdr:col>30</xdr:col>
      <xdr:colOff>1541689</xdr:colOff>
      <xdr:row>7</xdr:row>
      <xdr:rowOff>1482090</xdr:rowOff>
    </xdr:to>
    <xdr:pic>
      <xdr:nvPicPr>
        <xdr:cNvPr id="256" name="그림 6">
          <a:extLst>
            <a:ext uri="{FF2B5EF4-FFF2-40B4-BE49-F238E27FC236}">
              <a16:creationId xmlns:a16="http://schemas.microsoft.com/office/drawing/2014/main" id="{5E738F9B-2AA2-4684-87D6-359EA345E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8029" y="7445829"/>
          <a:ext cx="1513114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57149</xdr:colOff>
      <xdr:row>3</xdr:row>
      <xdr:rowOff>0</xdr:rowOff>
    </xdr:from>
    <xdr:to>
      <xdr:col>29</xdr:col>
      <xdr:colOff>1543174</xdr:colOff>
      <xdr:row>3</xdr:row>
      <xdr:rowOff>1424940</xdr:rowOff>
    </xdr:to>
    <xdr:pic>
      <xdr:nvPicPr>
        <xdr:cNvPr id="257" name="그림 8">
          <a:extLst>
            <a:ext uri="{FF2B5EF4-FFF2-40B4-BE49-F238E27FC236}">
              <a16:creationId xmlns:a16="http://schemas.microsoft.com/office/drawing/2014/main" id="{4224BD0A-F75C-44FB-89A7-8F5E5501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8649" y="1292679"/>
          <a:ext cx="1486025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62865</xdr:colOff>
      <xdr:row>7</xdr:row>
      <xdr:rowOff>62865</xdr:rowOff>
    </xdr:from>
    <xdr:to>
      <xdr:col>29</xdr:col>
      <xdr:colOff>1558530</xdr:colOff>
      <xdr:row>7</xdr:row>
      <xdr:rowOff>1485900</xdr:rowOff>
    </xdr:to>
    <xdr:pic>
      <xdr:nvPicPr>
        <xdr:cNvPr id="262" name="그림 8">
          <a:extLst>
            <a:ext uri="{FF2B5EF4-FFF2-40B4-BE49-F238E27FC236}">
              <a16:creationId xmlns:a16="http://schemas.microsoft.com/office/drawing/2014/main" id="{1739BA29-1333-4F21-ABEF-C0E64AF97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13890" y="7435215"/>
          <a:ext cx="1495665" cy="1423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2</xdr:row>
      <xdr:rowOff>84364</xdr:rowOff>
    </xdr:from>
    <xdr:to>
      <xdr:col>3</xdr:col>
      <xdr:colOff>669928</xdr:colOff>
      <xdr:row>2</xdr:row>
      <xdr:rowOff>2361889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EFA9750-112D-4193-8FF2-2B85AC646E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" y="778328"/>
          <a:ext cx="2883810" cy="22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152263</xdr:colOff>
      <xdr:row>2</xdr:row>
      <xdr:rowOff>119471</xdr:rowOff>
    </xdr:from>
    <xdr:to>
      <xdr:col>7</xdr:col>
      <xdr:colOff>705442</xdr:colOff>
      <xdr:row>2</xdr:row>
      <xdr:rowOff>2383661</xdr:rowOff>
    </xdr:to>
    <xdr:pic>
      <xdr:nvPicPr>
        <xdr:cNvPr id="3" name="그림 17424">
          <a:extLst>
            <a:ext uri="{FF2B5EF4-FFF2-40B4-BE49-F238E27FC236}">
              <a16:creationId xmlns:a16="http://schemas.microsoft.com/office/drawing/2014/main" id="{3DF83C08-AF96-41F8-A0D8-FAAE31E40C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692" y="813435"/>
          <a:ext cx="2872380" cy="227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157571</xdr:colOff>
      <xdr:row>2</xdr:row>
      <xdr:rowOff>103959</xdr:rowOff>
    </xdr:from>
    <xdr:to>
      <xdr:col>11</xdr:col>
      <xdr:colOff>706939</xdr:colOff>
      <xdr:row>2</xdr:row>
      <xdr:rowOff>2379579</xdr:rowOff>
    </xdr:to>
    <xdr:pic>
      <xdr:nvPicPr>
        <xdr:cNvPr id="4" name="그림 17512">
          <a:extLst>
            <a:ext uri="{FF2B5EF4-FFF2-40B4-BE49-F238E27FC236}">
              <a16:creationId xmlns:a16="http://schemas.microsoft.com/office/drawing/2014/main" id="{A259F968-0D75-41A8-AA30-6902B71ABA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428" y="797923"/>
          <a:ext cx="2868570" cy="228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119607</xdr:colOff>
      <xdr:row>2</xdr:row>
      <xdr:rowOff>94162</xdr:rowOff>
    </xdr:from>
    <xdr:to>
      <xdr:col>15</xdr:col>
      <xdr:colOff>665166</xdr:colOff>
      <xdr:row>2</xdr:row>
      <xdr:rowOff>2350732</xdr:rowOff>
    </xdr:to>
    <xdr:pic>
      <xdr:nvPicPr>
        <xdr:cNvPr id="5" name="그림 17480">
          <a:extLst>
            <a:ext uri="{FF2B5EF4-FFF2-40B4-BE49-F238E27FC236}">
              <a16:creationId xmlns:a16="http://schemas.microsoft.com/office/drawing/2014/main" id="{C2DE9ECE-D7D5-493E-9879-1E6F4819D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6893" y="788126"/>
          <a:ext cx="2872380" cy="2264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122737</xdr:colOff>
      <xdr:row>2</xdr:row>
      <xdr:rowOff>80554</xdr:rowOff>
    </xdr:from>
    <xdr:to>
      <xdr:col>19</xdr:col>
      <xdr:colOff>670200</xdr:colOff>
      <xdr:row>2</xdr:row>
      <xdr:rowOff>2365699</xdr:rowOff>
    </xdr:to>
    <xdr:pic>
      <xdr:nvPicPr>
        <xdr:cNvPr id="6" name="그림 17508">
          <a:extLst>
            <a:ext uri="{FF2B5EF4-FFF2-40B4-BE49-F238E27FC236}">
              <a16:creationId xmlns:a16="http://schemas.microsoft.com/office/drawing/2014/main" id="{C05F325C-8E2F-4D66-A988-566A17461D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451" y="774518"/>
          <a:ext cx="2880000" cy="228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135120</xdr:colOff>
      <xdr:row>2</xdr:row>
      <xdr:rowOff>66947</xdr:rowOff>
    </xdr:from>
    <xdr:to>
      <xdr:col>23</xdr:col>
      <xdr:colOff>688299</xdr:colOff>
      <xdr:row>2</xdr:row>
      <xdr:rowOff>2346377</xdr:rowOff>
    </xdr:to>
    <xdr:pic>
      <xdr:nvPicPr>
        <xdr:cNvPr id="7" name="그림 17510">
          <a:extLst>
            <a:ext uri="{FF2B5EF4-FFF2-40B4-BE49-F238E27FC236}">
              <a16:creationId xmlns:a16="http://schemas.microsoft.com/office/drawing/2014/main" id="{12BE25F6-A0E4-4BD0-9686-E2715D8987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7263" y="760911"/>
          <a:ext cx="2880000" cy="228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122464</xdr:colOff>
      <xdr:row>2</xdr:row>
      <xdr:rowOff>70758</xdr:rowOff>
    </xdr:from>
    <xdr:to>
      <xdr:col>27</xdr:col>
      <xdr:colOff>664212</xdr:colOff>
      <xdr:row>2</xdr:row>
      <xdr:rowOff>2340663</xdr:rowOff>
    </xdr:to>
    <xdr:pic>
      <xdr:nvPicPr>
        <xdr:cNvPr id="8" name="그림 10">
          <a:extLst>
            <a:ext uri="{FF2B5EF4-FFF2-40B4-BE49-F238E27FC236}">
              <a16:creationId xmlns:a16="http://schemas.microsoft.com/office/drawing/2014/main" id="{6ACF3F7B-D6E7-431D-B72C-C1C380F377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7035" y="764722"/>
          <a:ext cx="2876190" cy="227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106678</xdr:colOff>
      <xdr:row>6</xdr:row>
      <xdr:rowOff>59325</xdr:rowOff>
    </xdr:from>
    <xdr:to>
      <xdr:col>3</xdr:col>
      <xdr:colOff>680812</xdr:colOff>
      <xdr:row>6</xdr:row>
      <xdr:rowOff>2344470</xdr:rowOff>
    </xdr:to>
    <xdr:pic>
      <xdr:nvPicPr>
        <xdr:cNvPr id="9" name="그림 13">
          <a:extLst>
            <a:ext uri="{FF2B5EF4-FFF2-40B4-BE49-F238E27FC236}">
              <a16:creationId xmlns:a16="http://schemas.microsoft.com/office/drawing/2014/main" id="{1F861E9C-4EBC-4119-8EA1-B50E8B0A2A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8" y="4087039"/>
          <a:ext cx="2900955" cy="228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126771</xdr:colOff>
      <xdr:row>6</xdr:row>
      <xdr:rowOff>41636</xdr:rowOff>
    </xdr:from>
    <xdr:to>
      <xdr:col>7</xdr:col>
      <xdr:colOff>676140</xdr:colOff>
      <xdr:row>6</xdr:row>
      <xdr:rowOff>2313446</xdr:rowOff>
    </xdr:to>
    <xdr:pic>
      <xdr:nvPicPr>
        <xdr:cNvPr id="10" name="그림 14">
          <a:extLst>
            <a:ext uri="{FF2B5EF4-FFF2-40B4-BE49-F238E27FC236}">
              <a16:creationId xmlns:a16="http://schemas.microsoft.com/office/drawing/2014/main" id="{BB7F8208-B637-4E02-BE23-801CB495F0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9200" y="4069350"/>
          <a:ext cx="2876190" cy="227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124005</xdr:colOff>
      <xdr:row>6</xdr:row>
      <xdr:rowOff>68850</xdr:rowOff>
    </xdr:from>
    <xdr:to>
      <xdr:col>11</xdr:col>
      <xdr:colOff>669563</xdr:colOff>
      <xdr:row>6</xdr:row>
      <xdr:rowOff>2336850</xdr:rowOff>
    </xdr:to>
    <xdr:pic>
      <xdr:nvPicPr>
        <xdr:cNvPr id="11" name="그림 17612">
          <a:extLst>
            <a:ext uri="{FF2B5EF4-FFF2-40B4-BE49-F238E27FC236}">
              <a16:creationId xmlns:a16="http://schemas.microsoft.com/office/drawing/2014/main" id="{3BE4FC16-7657-42FF-B0CB-BF29991853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62" y="4096564"/>
          <a:ext cx="287238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117428</xdr:colOff>
      <xdr:row>6</xdr:row>
      <xdr:rowOff>68850</xdr:rowOff>
    </xdr:from>
    <xdr:to>
      <xdr:col>15</xdr:col>
      <xdr:colOff>666797</xdr:colOff>
      <xdr:row>6</xdr:row>
      <xdr:rowOff>2336850</xdr:rowOff>
    </xdr:to>
    <xdr:pic>
      <xdr:nvPicPr>
        <xdr:cNvPr id="12" name="그림 16">
          <a:extLst>
            <a:ext uri="{FF2B5EF4-FFF2-40B4-BE49-F238E27FC236}">
              <a16:creationId xmlns:a16="http://schemas.microsoft.com/office/drawing/2014/main" id="{E0E96088-341E-41D2-ABAF-D31FD401E0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4714" y="4096564"/>
          <a:ext cx="287619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114662</xdr:colOff>
      <xdr:row>6</xdr:row>
      <xdr:rowOff>68850</xdr:rowOff>
    </xdr:from>
    <xdr:to>
      <xdr:col>19</xdr:col>
      <xdr:colOff>675460</xdr:colOff>
      <xdr:row>6</xdr:row>
      <xdr:rowOff>2336850</xdr:rowOff>
    </xdr:to>
    <xdr:pic>
      <xdr:nvPicPr>
        <xdr:cNvPr id="13" name="그림 17">
          <a:extLst>
            <a:ext uri="{FF2B5EF4-FFF2-40B4-BE49-F238E27FC236}">
              <a16:creationId xmlns:a16="http://schemas.microsoft.com/office/drawing/2014/main" id="{6274E44C-AE1C-4EFF-A9AA-B89D7E0CE9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4376" y="4096564"/>
          <a:ext cx="288762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123325</xdr:colOff>
      <xdr:row>6</xdr:row>
      <xdr:rowOff>68850</xdr:rowOff>
    </xdr:from>
    <xdr:to>
      <xdr:col>23</xdr:col>
      <xdr:colOff>684124</xdr:colOff>
      <xdr:row>6</xdr:row>
      <xdr:rowOff>2336850</xdr:rowOff>
    </xdr:to>
    <xdr:pic>
      <xdr:nvPicPr>
        <xdr:cNvPr id="14" name="그림 24">
          <a:extLst>
            <a:ext uri="{FF2B5EF4-FFF2-40B4-BE49-F238E27FC236}">
              <a16:creationId xmlns:a16="http://schemas.microsoft.com/office/drawing/2014/main" id="{71F54D43-25AC-4148-A805-E591E7F971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5468" y="4096564"/>
          <a:ext cx="288762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135798</xdr:colOff>
      <xdr:row>6</xdr:row>
      <xdr:rowOff>70755</xdr:rowOff>
    </xdr:from>
    <xdr:to>
      <xdr:col>27</xdr:col>
      <xdr:colOff>666116</xdr:colOff>
      <xdr:row>6</xdr:row>
      <xdr:rowOff>2317800</xdr:rowOff>
    </xdr:to>
    <xdr:pic>
      <xdr:nvPicPr>
        <xdr:cNvPr id="15" name="그림 25">
          <a:extLst>
            <a:ext uri="{FF2B5EF4-FFF2-40B4-BE49-F238E27FC236}">
              <a16:creationId xmlns:a16="http://schemas.microsoft.com/office/drawing/2014/main" id="{26025C6C-8E79-49F8-937E-A637F23CBB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0369" y="4098469"/>
          <a:ext cx="2857140" cy="224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133893</xdr:colOff>
      <xdr:row>10</xdr:row>
      <xdr:rowOff>58238</xdr:rowOff>
    </xdr:from>
    <xdr:to>
      <xdr:col>3</xdr:col>
      <xdr:colOff>669927</xdr:colOff>
      <xdr:row>10</xdr:row>
      <xdr:rowOff>2316713</xdr:rowOff>
    </xdr:to>
    <xdr:pic>
      <xdr:nvPicPr>
        <xdr:cNvPr id="16" name="그림 20">
          <a:extLst>
            <a:ext uri="{FF2B5EF4-FFF2-40B4-BE49-F238E27FC236}">
              <a16:creationId xmlns:a16="http://schemas.microsoft.com/office/drawing/2014/main" id="{F8A2680A-8738-4AFB-B4CE-81BECB790F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93" y="7419702"/>
          <a:ext cx="2862855" cy="225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114616</xdr:colOff>
      <xdr:row>10</xdr:row>
      <xdr:rowOff>54428</xdr:rowOff>
    </xdr:from>
    <xdr:to>
      <xdr:col>7</xdr:col>
      <xdr:colOff>683035</xdr:colOff>
      <xdr:row>10</xdr:row>
      <xdr:rowOff>2316713</xdr:rowOff>
    </xdr:to>
    <xdr:pic>
      <xdr:nvPicPr>
        <xdr:cNvPr id="17" name="그림 17462">
          <a:extLst>
            <a:ext uri="{FF2B5EF4-FFF2-40B4-BE49-F238E27FC236}">
              <a16:creationId xmlns:a16="http://schemas.microsoft.com/office/drawing/2014/main" id="{35D23FCA-335E-4BC5-9613-676DCCEDE8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7045" y="7415892"/>
          <a:ext cx="2895240" cy="226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131535</xdr:colOff>
      <xdr:row>10</xdr:row>
      <xdr:rowOff>54428</xdr:rowOff>
    </xdr:from>
    <xdr:to>
      <xdr:col>11</xdr:col>
      <xdr:colOff>677093</xdr:colOff>
      <xdr:row>10</xdr:row>
      <xdr:rowOff>2320523</xdr:rowOff>
    </xdr:to>
    <xdr:pic>
      <xdr:nvPicPr>
        <xdr:cNvPr id="18" name="그림 17625">
          <a:extLst>
            <a:ext uri="{FF2B5EF4-FFF2-40B4-BE49-F238E27FC236}">
              <a16:creationId xmlns:a16="http://schemas.microsoft.com/office/drawing/2014/main" id="{853DD712-4507-4C9A-AB14-10ECC763BC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6392" y="7415892"/>
          <a:ext cx="2872380" cy="226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125593</xdr:colOff>
      <xdr:row>10</xdr:row>
      <xdr:rowOff>54428</xdr:rowOff>
    </xdr:from>
    <xdr:to>
      <xdr:col>15</xdr:col>
      <xdr:colOff>678772</xdr:colOff>
      <xdr:row>10</xdr:row>
      <xdr:rowOff>2320523</xdr:rowOff>
    </xdr:to>
    <xdr:pic>
      <xdr:nvPicPr>
        <xdr:cNvPr id="19" name="그림 23">
          <a:extLst>
            <a:ext uri="{FF2B5EF4-FFF2-40B4-BE49-F238E27FC236}">
              <a16:creationId xmlns:a16="http://schemas.microsoft.com/office/drawing/2014/main" id="{A876AE3B-0729-44BC-BA86-D1417DD960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2879" y="7415892"/>
          <a:ext cx="2880000" cy="226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127272</xdr:colOff>
      <xdr:row>10</xdr:row>
      <xdr:rowOff>54428</xdr:rowOff>
    </xdr:from>
    <xdr:to>
      <xdr:col>19</xdr:col>
      <xdr:colOff>689975</xdr:colOff>
      <xdr:row>10</xdr:row>
      <xdr:rowOff>2320523</xdr:rowOff>
    </xdr:to>
    <xdr:pic>
      <xdr:nvPicPr>
        <xdr:cNvPr id="20" name="그림 17288">
          <a:extLst>
            <a:ext uri="{FF2B5EF4-FFF2-40B4-BE49-F238E27FC236}">
              <a16:creationId xmlns:a16="http://schemas.microsoft.com/office/drawing/2014/main" id="{5A02567C-2CA3-4265-88D0-9847E1D30D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6986" y="7415892"/>
          <a:ext cx="2889525" cy="226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138475</xdr:colOff>
      <xdr:row>10</xdr:row>
      <xdr:rowOff>54428</xdr:rowOff>
    </xdr:from>
    <xdr:to>
      <xdr:col>23</xdr:col>
      <xdr:colOff>684034</xdr:colOff>
      <xdr:row>10</xdr:row>
      <xdr:rowOff>2320523</xdr:rowOff>
    </xdr:to>
    <xdr:pic>
      <xdr:nvPicPr>
        <xdr:cNvPr id="21" name="그림 17300">
          <a:extLst>
            <a:ext uri="{FF2B5EF4-FFF2-40B4-BE49-F238E27FC236}">
              <a16:creationId xmlns:a16="http://schemas.microsoft.com/office/drawing/2014/main" id="{61E1EE90-6269-48A2-A7E1-5E3A9A09F5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0618" y="7415892"/>
          <a:ext cx="2872380" cy="226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136342</xdr:colOff>
      <xdr:row>10</xdr:row>
      <xdr:rowOff>58238</xdr:rowOff>
    </xdr:from>
    <xdr:to>
      <xdr:col>27</xdr:col>
      <xdr:colOff>702855</xdr:colOff>
      <xdr:row>10</xdr:row>
      <xdr:rowOff>2318618</xdr:rowOff>
    </xdr:to>
    <xdr:pic>
      <xdr:nvPicPr>
        <xdr:cNvPr id="22" name="그림 22">
          <a:extLst>
            <a:ext uri="{FF2B5EF4-FFF2-40B4-BE49-F238E27FC236}">
              <a16:creationId xmlns:a16="http://schemas.microsoft.com/office/drawing/2014/main" id="{BAB31AB9-9D66-43BE-A98F-1040F3C830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0913" y="7419702"/>
          <a:ext cx="2893335" cy="226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99059</xdr:colOff>
      <xdr:row>14</xdr:row>
      <xdr:rowOff>85996</xdr:rowOff>
    </xdr:from>
    <xdr:to>
      <xdr:col>3</xdr:col>
      <xdr:colOff>669383</xdr:colOff>
      <xdr:row>14</xdr:row>
      <xdr:rowOff>2357806</xdr:rowOff>
    </xdr:to>
    <xdr:pic>
      <xdr:nvPicPr>
        <xdr:cNvPr id="23" name="그림 10">
          <a:extLst>
            <a:ext uri="{FF2B5EF4-FFF2-40B4-BE49-F238E27FC236}">
              <a16:creationId xmlns:a16="http://schemas.microsoft.com/office/drawing/2014/main" id="{31AFC94C-FE51-414E-9C19-67C0C6733B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9" y="10699567"/>
          <a:ext cx="2897145" cy="227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130790</xdr:colOff>
      <xdr:row>14</xdr:row>
      <xdr:rowOff>87901</xdr:rowOff>
    </xdr:from>
    <xdr:to>
      <xdr:col>7</xdr:col>
      <xdr:colOff>664919</xdr:colOff>
      <xdr:row>14</xdr:row>
      <xdr:rowOff>2355901</xdr:rowOff>
    </xdr:to>
    <xdr:pic>
      <xdr:nvPicPr>
        <xdr:cNvPr id="24" name="그림 28">
          <a:extLst>
            <a:ext uri="{FF2B5EF4-FFF2-40B4-BE49-F238E27FC236}">
              <a16:creationId xmlns:a16="http://schemas.microsoft.com/office/drawing/2014/main" id="{D8DE6E8F-49F7-4ABB-ABB9-ED3C87A02F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3219" y="10701472"/>
          <a:ext cx="286095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130137</xdr:colOff>
      <xdr:row>14</xdr:row>
      <xdr:rowOff>87901</xdr:rowOff>
    </xdr:from>
    <xdr:to>
      <xdr:col>11</xdr:col>
      <xdr:colOff>679505</xdr:colOff>
      <xdr:row>14</xdr:row>
      <xdr:rowOff>2355901</xdr:rowOff>
    </xdr:to>
    <xdr:pic>
      <xdr:nvPicPr>
        <xdr:cNvPr id="25" name="그림 72">
          <a:extLst>
            <a:ext uri="{FF2B5EF4-FFF2-40B4-BE49-F238E27FC236}">
              <a16:creationId xmlns:a16="http://schemas.microsoft.com/office/drawing/2014/main" id="{17676AB5-3DB3-460F-90C6-DD458FDE4C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994" y="10701472"/>
          <a:ext cx="287619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144723</xdr:colOff>
      <xdr:row>14</xdr:row>
      <xdr:rowOff>87901</xdr:rowOff>
    </xdr:from>
    <xdr:to>
      <xdr:col>15</xdr:col>
      <xdr:colOff>678852</xdr:colOff>
      <xdr:row>14</xdr:row>
      <xdr:rowOff>2355901</xdr:rowOff>
    </xdr:to>
    <xdr:pic>
      <xdr:nvPicPr>
        <xdr:cNvPr id="26" name="그림 17532">
          <a:extLst>
            <a:ext uri="{FF2B5EF4-FFF2-40B4-BE49-F238E27FC236}">
              <a16:creationId xmlns:a16="http://schemas.microsoft.com/office/drawing/2014/main" id="{4D111CDE-5DBD-4409-A6B5-D179E189A8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2009" y="10701472"/>
          <a:ext cx="2860950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144070</xdr:colOff>
      <xdr:row>14</xdr:row>
      <xdr:rowOff>87901</xdr:rowOff>
    </xdr:from>
    <xdr:to>
      <xdr:col>19</xdr:col>
      <xdr:colOff>657243</xdr:colOff>
      <xdr:row>14</xdr:row>
      <xdr:rowOff>2355901</xdr:rowOff>
    </xdr:to>
    <xdr:pic>
      <xdr:nvPicPr>
        <xdr:cNvPr id="27" name="그림 17642">
          <a:extLst>
            <a:ext uri="{FF2B5EF4-FFF2-40B4-BE49-F238E27FC236}">
              <a16:creationId xmlns:a16="http://schemas.microsoft.com/office/drawing/2014/main" id="{B4B973B6-CDCA-43F9-B07A-1F30F0A1D6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784" y="10701472"/>
          <a:ext cx="2839995" cy="22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120556</xdr:colOff>
      <xdr:row>14</xdr:row>
      <xdr:rowOff>95521</xdr:rowOff>
    </xdr:from>
    <xdr:to>
      <xdr:col>23</xdr:col>
      <xdr:colOff>669925</xdr:colOff>
      <xdr:row>14</xdr:row>
      <xdr:rowOff>2346376</xdr:rowOff>
    </xdr:to>
    <xdr:pic>
      <xdr:nvPicPr>
        <xdr:cNvPr id="28" name="그림 36896">
          <a:extLst>
            <a:ext uri="{FF2B5EF4-FFF2-40B4-BE49-F238E27FC236}">
              <a16:creationId xmlns:a16="http://schemas.microsoft.com/office/drawing/2014/main" id="{030ACC39-E7B2-4DE2-98B9-BD831D98F1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699" y="10709092"/>
          <a:ext cx="2876190" cy="2250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12</xdr:col>
      <xdr:colOff>11430</xdr:colOff>
      <xdr:row>32</xdr:row>
      <xdr:rowOff>11430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949F3611-F84E-49BC-9CC4-F1EAE9212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105775" cy="5800725"/>
        </a:xfrm>
        <a:prstGeom prst="rect">
          <a:avLst/>
        </a:prstGeom>
        <a:solidFill>
          <a:srgbClr val="FFFFFF">
            <a:alpha val="10196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6</xdr:col>
      <xdr:colOff>425291</xdr:colOff>
      <xdr:row>4</xdr:row>
      <xdr:rowOff>178117</xdr:rowOff>
    </xdr:from>
    <xdr:to>
      <xdr:col>11</xdr:col>
      <xdr:colOff>432440</xdr:colOff>
      <xdr:row>7</xdr:row>
      <xdr:rowOff>2636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AB6C529E-7560-4589-BB38-93EF6E3A437D}"/>
            </a:ext>
          </a:extLst>
        </xdr:cNvPr>
        <xdr:cNvSpPr/>
      </xdr:nvSpPr>
      <xdr:spPr>
        <a:xfrm>
          <a:off x="4427696" y="898207"/>
          <a:ext cx="3342804" cy="371254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lang="en-US" altLang="ko-KR" sz="1800" b="1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TMED-II motor post process, +150,000 </a:t>
          </a:r>
          <a:r>
            <a:rPr lang="en-US" altLang="ko-KR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7</xdr:col>
      <xdr:colOff>243363</xdr:colOff>
      <xdr:row>11</xdr:row>
      <xdr:rowOff>122873</xdr:rowOff>
    </xdr:from>
    <xdr:to>
      <xdr:col>9</xdr:col>
      <xdr:colOff>232249</xdr:colOff>
      <xdr:row>14</xdr:row>
      <xdr:rowOff>2239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30108220-0F44-412E-9EFA-C8DE45959421}"/>
            </a:ext>
          </a:extLst>
        </xdr:cNvPr>
        <xdr:cNvSpPr/>
      </xdr:nvSpPr>
      <xdr:spPr>
        <a:xfrm>
          <a:off x="4914423" y="2115503"/>
          <a:ext cx="1318576" cy="420386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1100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7</xdr:col>
      <xdr:colOff>243364</xdr:colOff>
      <xdr:row>15</xdr:row>
      <xdr:rowOff>23812</xdr:rowOff>
    </xdr:from>
    <xdr:to>
      <xdr:col>9</xdr:col>
      <xdr:colOff>232250</xdr:colOff>
      <xdr:row>17</xdr:row>
      <xdr:rowOff>34403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BCCB6E16-EF44-40C9-BA36-7B9B576D5ED0}"/>
            </a:ext>
          </a:extLst>
        </xdr:cNvPr>
        <xdr:cNvSpPr/>
      </xdr:nvSpPr>
      <xdr:spPr>
        <a:xfrm>
          <a:off x="4914424" y="2734627"/>
          <a:ext cx="1318576" cy="376351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1200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8</xdr:col>
      <xdr:colOff>0</xdr:colOff>
      <xdr:row>18</xdr:row>
      <xdr:rowOff>84773</xdr:rowOff>
    </xdr:from>
    <xdr:to>
      <xdr:col>11</xdr:col>
      <xdr:colOff>398198</xdr:colOff>
      <xdr:row>20</xdr:row>
      <xdr:rowOff>93346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206E917F-D2FC-4FE9-B020-DB0E271B20FB}"/>
            </a:ext>
          </a:extLst>
        </xdr:cNvPr>
        <xdr:cNvSpPr/>
      </xdr:nvSpPr>
      <xdr:spPr>
        <a:xfrm>
          <a:off x="5334000" y="3344228"/>
          <a:ext cx="2402258" cy="372428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2440 * 1220 * 2300</a:t>
          </a:r>
          <a:endParaRPr kumimoji="1" lang="ko-KR" altLang="en-US" sz="1400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7</xdr:col>
      <xdr:colOff>99535</xdr:colOff>
      <xdr:row>22</xdr:row>
      <xdr:rowOff>39529</xdr:rowOff>
    </xdr:from>
    <xdr:to>
      <xdr:col>10</xdr:col>
      <xdr:colOff>510140</xdr:colOff>
      <xdr:row>24</xdr:row>
      <xdr:rowOff>57845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A0EA4BFB-EF1F-443A-84FB-93D9E6666172}"/>
            </a:ext>
          </a:extLst>
        </xdr:cNvPr>
        <xdr:cNvSpPr/>
      </xdr:nvSpPr>
      <xdr:spPr>
        <a:xfrm>
          <a:off x="4762975" y="4020979"/>
          <a:ext cx="2418475" cy="376456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Annealing Machine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7</xdr:col>
      <xdr:colOff>253365</xdr:colOff>
      <xdr:row>8</xdr:row>
      <xdr:rowOff>59532</xdr:rowOff>
    </xdr:from>
    <xdr:to>
      <xdr:col>9</xdr:col>
      <xdr:colOff>244159</xdr:colOff>
      <xdr:row>10</xdr:row>
      <xdr:rowOff>94754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20F5563C-BDF5-4D3B-9BDB-969B532B2488}"/>
            </a:ext>
          </a:extLst>
        </xdr:cNvPr>
        <xdr:cNvSpPr/>
      </xdr:nvSpPr>
      <xdr:spPr>
        <a:xfrm>
          <a:off x="4916805" y="1503522"/>
          <a:ext cx="1331914" cy="404792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'06</a:t>
          </a:r>
          <a:endParaRPr kumimoji="1" lang="ko-KR" altLang="en-US">
            <a:solidFill>
              <a:srgbClr val="000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8</xdr:col>
      <xdr:colOff>381000</xdr:colOff>
      <xdr:row>29</xdr:row>
      <xdr:rowOff>25717</xdr:rowOff>
    </xdr:from>
    <xdr:to>
      <xdr:col>11</xdr:col>
      <xdr:colOff>621883</xdr:colOff>
      <xdr:row>31</xdr:row>
      <xdr:rowOff>42007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ED1CD09E-0C11-42D6-8F61-B7D001FA72E4}"/>
            </a:ext>
          </a:extLst>
        </xdr:cNvPr>
        <xdr:cNvSpPr/>
      </xdr:nvSpPr>
      <xdr:spPr>
        <a:xfrm>
          <a:off x="5715000" y="5270182"/>
          <a:ext cx="2244943" cy="383955"/>
        </a:xfrm>
        <a:prstGeom prst="rect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base">
            <a:spcBef>
              <a:spcPct val="0"/>
            </a:spcBef>
            <a:spcAft>
              <a:spcPct val="0"/>
            </a:spcAft>
            <a:defRPr/>
          </a:pPr>
          <a:r>
            <a:rPr kumimoji="1" lang="en-US" altLang="ko-KR">
              <a:solidFill>
                <a:srgbClr val="000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AMWC-150G</a:t>
          </a:r>
        </a:p>
      </xdr:txBody>
    </xdr:sp>
    <xdr:clientData/>
  </xdr:twoCellAnchor>
  <xdr:twoCellAnchor editAs="oneCell">
    <xdr:from>
      <xdr:col>0</xdr:col>
      <xdr:colOff>533400</xdr:colOff>
      <xdr:row>9</xdr:row>
      <xdr:rowOff>152400</xdr:rowOff>
    </xdr:from>
    <xdr:to>
      <xdr:col>4</xdr:col>
      <xdr:colOff>11430</xdr:colOff>
      <xdr:row>13</xdr:row>
      <xdr:rowOff>11430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BE6F776-8F0C-414D-9D99-FE1E2052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781175"/>
          <a:ext cx="21431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26192</xdr:colOff>
      <xdr:row>1</xdr:row>
      <xdr:rowOff>25240</xdr:rowOff>
    </xdr:from>
    <xdr:to>
      <xdr:col>6</xdr:col>
      <xdr:colOff>6359</xdr:colOff>
      <xdr:row>3</xdr:row>
      <xdr:rowOff>140128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B75C0DD-FB6B-4C7A-B155-DCF9FF74F65F}"/>
            </a:ext>
          </a:extLst>
        </xdr:cNvPr>
        <xdr:cNvSpPr/>
      </xdr:nvSpPr>
      <xdr:spPr bwMode="auto">
        <a:xfrm>
          <a:off x="22382" y="202405"/>
          <a:ext cx="3986382" cy="4768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900" b="1"/>
            <a:t>HYUNDAI</a:t>
          </a:r>
          <a:r>
            <a:rPr lang="en-US" sz="1900" b="1" baseline="0"/>
            <a:t> TRANSYS MEXICO POWERTRAIN</a:t>
          </a:r>
          <a:endParaRPr lang="en-US" sz="1900" b="1"/>
        </a:p>
      </xdr:txBody>
    </xdr:sp>
    <xdr:clientData/>
  </xdr:twoCellAnchor>
  <xdr:oneCellAnchor>
    <xdr:from>
      <xdr:col>12</xdr:col>
      <xdr:colOff>28099</xdr:colOff>
      <xdr:row>28</xdr:row>
      <xdr:rowOff>73818</xdr:rowOff>
    </xdr:from>
    <xdr:ext cx="2915029" cy="58015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10816A2-A186-4455-BE09-939CD575D249}"/>
            </a:ext>
          </a:extLst>
        </xdr:cNvPr>
        <xdr:cNvSpPr txBox="1"/>
      </xdr:nvSpPr>
      <xdr:spPr>
        <a:xfrm>
          <a:off x="8131969" y="5141118"/>
          <a:ext cx="2915029" cy="580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/>
            <a:t>설비를 포함 할 경우 설비의 시리얼번호 기재</a:t>
          </a:r>
          <a:endParaRPr lang="en-US" altLang="ko-KR" sz="1100"/>
        </a:p>
        <a:p>
          <a:r>
            <a:rPr lang="ko-KR" altLang="en-US" sz="1100"/>
            <a:t>부품만 적재한 팔레트 경우 기재 필요 </a:t>
          </a:r>
          <a:r>
            <a:rPr lang="en-US" altLang="ko-KR" sz="1100"/>
            <a:t>X</a:t>
          </a:r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maro@hyundai-transys.com" TargetMode="External"/><Relationship Id="rId1" Type="http://schemas.openxmlformats.org/officeDocument/2006/relationships/hyperlink" Target="mailto:hclim@hyundai-transy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5"/>
  <sheetViews>
    <sheetView showGridLines="0" tabSelected="1" view="pageBreakPreview" zoomScaleNormal="100" zoomScaleSheetLayoutView="100" workbookViewId="0">
      <selection activeCell="J3" sqref="J3:M5"/>
    </sheetView>
  </sheetViews>
  <sheetFormatPr defaultColWidth="8.88671875" defaultRowHeight="15"/>
  <cols>
    <col min="1" max="1" width="10.88671875" style="1" customWidth="1"/>
    <col min="2" max="2" width="12.77734375" style="1" customWidth="1"/>
    <col min="3" max="3" width="9.77734375" style="1" customWidth="1"/>
    <col min="4" max="4" width="20.6640625" style="1" customWidth="1"/>
    <col min="5" max="5" width="5.5546875" style="1" customWidth="1"/>
    <col min="6" max="6" width="3.44140625" style="1" customWidth="1"/>
    <col min="7" max="7" width="7.109375" style="1" customWidth="1"/>
    <col min="8" max="8" width="15" style="1" customWidth="1"/>
    <col min="9" max="9" width="22.88671875" style="1" customWidth="1"/>
    <col min="10" max="10" width="10.88671875" style="1" customWidth="1"/>
    <col min="11" max="11" width="12.77734375" style="1" customWidth="1"/>
    <col min="12" max="12" width="9.77734375" style="1" customWidth="1"/>
    <col min="13" max="13" width="20.6640625" style="1" customWidth="1"/>
    <col min="14" max="14" width="5.5546875" style="1" customWidth="1"/>
    <col min="15" max="15" width="3.44140625" style="1" customWidth="1"/>
    <col min="16" max="16" width="10.44140625" style="1" customWidth="1"/>
    <col min="17" max="17" width="12.44140625" style="1" customWidth="1"/>
    <col min="18" max="18" width="21.44140625" style="1" customWidth="1"/>
    <col min="19" max="21" width="5.33203125" style="1" hidden="1" customWidth="1"/>
    <col min="22" max="22" width="7.21875" style="1" hidden="1" customWidth="1"/>
    <col min="23" max="23" width="0" style="1" hidden="1" customWidth="1"/>
    <col min="24" max="24" width="0.109375" style="1" customWidth="1"/>
    <col min="25" max="256" width="8.88671875" style="1"/>
    <col min="257" max="257" width="10.88671875" style="1" customWidth="1"/>
    <col min="258" max="258" width="12.77734375" style="1" customWidth="1"/>
    <col min="259" max="259" width="9.77734375" style="1" customWidth="1"/>
    <col min="260" max="260" width="16" style="1" customWidth="1"/>
    <col min="261" max="261" width="3.33203125" style="1" customWidth="1"/>
    <col min="262" max="262" width="3.44140625" style="1" customWidth="1"/>
    <col min="263" max="263" width="8.44140625" style="1" customWidth="1"/>
    <col min="264" max="264" width="11.33203125" style="1" customWidth="1"/>
    <col min="265" max="265" width="17.77734375" style="1" customWidth="1"/>
    <col min="266" max="266" width="10.88671875" style="1" customWidth="1"/>
    <col min="267" max="267" width="12.77734375" style="1" customWidth="1"/>
    <col min="268" max="268" width="9.77734375" style="1" customWidth="1"/>
    <col min="269" max="269" width="16.33203125" style="1" customWidth="1"/>
    <col min="270" max="270" width="4.21875" style="1" customWidth="1"/>
    <col min="271" max="271" width="3.33203125" style="1" customWidth="1"/>
    <col min="272" max="272" width="9.6640625" style="1" customWidth="1"/>
    <col min="273" max="273" width="11.44140625" style="1" customWidth="1"/>
    <col min="274" max="274" width="20.21875" style="1" customWidth="1"/>
    <col min="275" max="280" width="0" style="1" hidden="1" customWidth="1"/>
    <col min="281" max="512" width="8.88671875" style="1"/>
    <col min="513" max="513" width="10.88671875" style="1" customWidth="1"/>
    <col min="514" max="514" width="12.77734375" style="1" customWidth="1"/>
    <col min="515" max="515" width="9.77734375" style="1" customWidth="1"/>
    <col min="516" max="516" width="16" style="1" customWidth="1"/>
    <col min="517" max="517" width="3.33203125" style="1" customWidth="1"/>
    <col min="518" max="518" width="3.44140625" style="1" customWidth="1"/>
    <col min="519" max="519" width="8.44140625" style="1" customWidth="1"/>
    <col min="520" max="520" width="11.33203125" style="1" customWidth="1"/>
    <col min="521" max="521" width="17.77734375" style="1" customWidth="1"/>
    <col min="522" max="522" width="10.88671875" style="1" customWidth="1"/>
    <col min="523" max="523" width="12.77734375" style="1" customWidth="1"/>
    <col min="524" max="524" width="9.77734375" style="1" customWidth="1"/>
    <col min="525" max="525" width="16.33203125" style="1" customWidth="1"/>
    <col min="526" max="526" width="4.21875" style="1" customWidth="1"/>
    <col min="527" max="527" width="3.33203125" style="1" customWidth="1"/>
    <col min="528" max="528" width="9.6640625" style="1" customWidth="1"/>
    <col min="529" max="529" width="11.44140625" style="1" customWidth="1"/>
    <col min="530" max="530" width="20.21875" style="1" customWidth="1"/>
    <col min="531" max="536" width="0" style="1" hidden="1" customWidth="1"/>
    <col min="537" max="768" width="8.88671875" style="1"/>
    <col min="769" max="769" width="10.88671875" style="1" customWidth="1"/>
    <col min="770" max="770" width="12.77734375" style="1" customWidth="1"/>
    <col min="771" max="771" width="9.77734375" style="1" customWidth="1"/>
    <col min="772" max="772" width="16" style="1" customWidth="1"/>
    <col min="773" max="773" width="3.33203125" style="1" customWidth="1"/>
    <col min="774" max="774" width="3.44140625" style="1" customWidth="1"/>
    <col min="775" max="775" width="8.44140625" style="1" customWidth="1"/>
    <col min="776" max="776" width="11.33203125" style="1" customWidth="1"/>
    <col min="777" max="777" width="17.77734375" style="1" customWidth="1"/>
    <col min="778" max="778" width="10.88671875" style="1" customWidth="1"/>
    <col min="779" max="779" width="12.77734375" style="1" customWidth="1"/>
    <col min="780" max="780" width="9.77734375" style="1" customWidth="1"/>
    <col min="781" max="781" width="16.33203125" style="1" customWidth="1"/>
    <col min="782" max="782" width="4.21875" style="1" customWidth="1"/>
    <col min="783" max="783" width="3.33203125" style="1" customWidth="1"/>
    <col min="784" max="784" width="9.6640625" style="1" customWidth="1"/>
    <col min="785" max="785" width="11.44140625" style="1" customWidth="1"/>
    <col min="786" max="786" width="20.21875" style="1" customWidth="1"/>
    <col min="787" max="792" width="0" style="1" hidden="1" customWidth="1"/>
    <col min="793" max="1024" width="8.88671875" style="1"/>
    <col min="1025" max="1025" width="10.88671875" style="1" customWidth="1"/>
    <col min="1026" max="1026" width="12.77734375" style="1" customWidth="1"/>
    <col min="1027" max="1027" width="9.77734375" style="1" customWidth="1"/>
    <col min="1028" max="1028" width="16" style="1" customWidth="1"/>
    <col min="1029" max="1029" width="3.33203125" style="1" customWidth="1"/>
    <col min="1030" max="1030" width="3.44140625" style="1" customWidth="1"/>
    <col min="1031" max="1031" width="8.44140625" style="1" customWidth="1"/>
    <col min="1032" max="1032" width="11.33203125" style="1" customWidth="1"/>
    <col min="1033" max="1033" width="17.77734375" style="1" customWidth="1"/>
    <col min="1034" max="1034" width="10.88671875" style="1" customWidth="1"/>
    <col min="1035" max="1035" width="12.77734375" style="1" customWidth="1"/>
    <col min="1036" max="1036" width="9.77734375" style="1" customWidth="1"/>
    <col min="1037" max="1037" width="16.33203125" style="1" customWidth="1"/>
    <col min="1038" max="1038" width="4.21875" style="1" customWidth="1"/>
    <col min="1039" max="1039" width="3.33203125" style="1" customWidth="1"/>
    <col min="1040" max="1040" width="9.6640625" style="1" customWidth="1"/>
    <col min="1041" max="1041" width="11.44140625" style="1" customWidth="1"/>
    <col min="1042" max="1042" width="20.21875" style="1" customWidth="1"/>
    <col min="1043" max="1048" width="0" style="1" hidden="1" customWidth="1"/>
    <col min="1049" max="1280" width="8.88671875" style="1"/>
    <col min="1281" max="1281" width="10.88671875" style="1" customWidth="1"/>
    <col min="1282" max="1282" width="12.77734375" style="1" customWidth="1"/>
    <col min="1283" max="1283" width="9.77734375" style="1" customWidth="1"/>
    <col min="1284" max="1284" width="16" style="1" customWidth="1"/>
    <col min="1285" max="1285" width="3.33203125" style="1" customWidth="1"/>
    <col min="1286" max="1286" width="3.44140625" style="1" customWidth="1"/>
    <col min="1287" max="1287" width="8.44140625" style="1" customWidth="1"/>
    <col min="1288" max="1288" width="11.33203125" style="1" customWidth="1"/>
    <col min="1289" max="1289" width="17.77734375" style="1" customWidth="1"/>
    <col min="1290" max="1290" width="10.88671875" style="1" customWidth="1"/>
    <col min="1291" max="1291" width="12.77734375" style="1" customWidth="1"/>
    <col min="1292" max="1292" width="9.77734375" style="1" customWidth="1"/>
    <col min="1293" max="1293" width="16.33203125" style="1" customWidth="1"/>
    <col min="1294" max="1294" width="4.21875" style="1" customWidth="1"/>
    <col min="1295" max="1295" width="3.33203125" style="1" customWidth="1"/>
    <col min="1296" max="1296" width="9.6640625" style="1" customWidth="1"/>
    <col min="1297" max="1297" width="11.44140625" style="1" customWidth="1"/>
    <col min="1298" max="1298" width="20.21875" style="1" customWidth="1"/>
    <col min="1299" max="1304" width="0" style="1" hidden="1" customWidth="1"/>
    <col min="1305" max="1536" width="8.88671875" style="1"/>
    <col min="1537" max="1537" width="10.88671875" style="1" customWidth="1"/>
    <col min="1538" max="1538" width="12.77734375" style="1" customWidth="1"/>
    <col min="1539" max="1539" width="9.77734375" style="1" customWidth="1"/>
    <col min="1540" max="1540" width="16" style="1" customWidth="1"/>
    <col min="1541" max="1541" width="3.33203125" style="1" customWidth="1"/>
    <col min="1542" max="1542" width="3.44140625" style="1" customWidth="1"/>
    <col min="1543" max="1543" width="8.44140625" style="1" customWidth="1"/>
    <col min="1544" max="1544" width="11.33203125" style="1" customWidth="1"/>
    <col min="1545" max="1545" width="17.77734375" style="1" customWidth="1"/>
    <col min="1546" max="1546" width="10.88671875" style="1" customWidth="1"/>
    <col min="1547" max="1547" width="12.77734375" style="1" customWidth="1"/>
    <col min="1548" max="1548" width="9.77734375" style="1" customWidth="1"/>
    <col min="1549" max="1549" width="16.33203125" style="1" customWidth="1"/>
    <col min="1550" max="1550" width="4.21875" style="1" customWidth="1"/>
    <col min="1551" max="1551" width="3.33203125" style="1" customWidth="1"/>
    <col min="1552" max="1552" width="9.6640625" style="1" customWidth="1"/>
    <col min="1553" max="1553" width="11.44140625" style="1" customWidth="1"/>
    <col min="1554" max="1554" width="20.21875" style="1" customWidth="1"/>
    <col min="1555" max="1560" width="0" style="1" hidden="1" customWidth="1"/>
    <col min="1561" max="1792" width="8.88671875" style="1"/>
    <col min="1793" max="1793" width="10.88671875" style="1" customWidth="1"/>
    <col min="1794" max="1794" width="12.77734375" style="1" customWidth="1"/>
    <col min="1795" max="1795" width="9.77734375" style="1" customWidth="1"/>
    <col min="1796" max="1796" width="16" style="1" customWidth="1"/>
    <col min="1797" max="1797" width="3.33203125" style="1" customWidth="1"/>
    <col min="1798" max="1798" width="3.44140625" style="1" customWidth="1"/>
    <col min="1799" max="1799" width="8.44140625" style="1" customWidth="1"/>
    <col min="1800" max="1800" width="11.33203125" style="1" customWidth="1"/>
    <col min="1801" max="1801" width="17.77734375" style="1" customWidth="1"/>
    <col min="1802" max="1802" width="10.88671875" style="1" customWidth="1"/>
    <col min="1803" max="1803" width="12.77734375" style="1" customWidth="1"/>
    <col min="1804" max="1804" width="9.77734375" style="1" customWidth="1"/>
    <col min="1805" max="1805" width="16.33203125" style="1" customWidth="1"/>
    <col min="1806" max="1806" width="4.21875" style="1" customWidth="1"/>
    <col min="1807" max="1807" width="3.33203125" style="1" customWidth="1"/>
    <col min="1808" max="1808" width="9.6640625" style="1" customWidth="1"/>
    <col min="1809" max="1809" width="11.44140625" style="1" customWidth="1"/>
    <col min="1810" max="1810" width="20.21875" style="1" customWidth="1"/>
    <col min="1811" max="1816" width="0" style="1" hidden="1" customWidth="1"/>
    <col min="1817" max="2048" width="8.88671875" style="1"/>
    <col min="2049" max="2049" width="10.88671875" style="1" customWidth="1"/>
    <col min="2050" max="2050" width="12.77734375" style="1" customWidth="1"/>
    <col min="2051" max="2051" width="9.77734375" style="1" customWidth="1"/>
    <col min="2052" max="2052" width="16" style="1" customWidth="1"/>
    <col min="2053" max="2053" width="3.33203125" style="1" customWidth="1"/>
    <col min="2054" max="2054" width="3.44140625" style="1" customWidth="1"/>
    <col min="2055" max="2055" width="8.44140625" style="1" customWidth="1"/>
    <col min="2056" max="2056" width="11.33203125" style="1" customWidth="1"/>
    <col min="2057" max="2057" width="17.77734375" style="1" customWidth="1"/>
    <col min="2058" max="2058" width="10.88671875" style="1" customWidth="1"/>
    <col min="2059" max="2059" width="12.77734375" style="1" customWidth="1"/>
    <col min="2060" max="2060" width="9.77734375" style="1" customWidth="1"/>
    <col min="2061" max="2061" width="16.33203125" style="1" customWidth="1"/>
    <col min="2062" max="2062" width="4.21875" style="1" customWidth="1"/>
    <col min="2063" max="2063" width="3.33203125" style="1" customWidth="1"/>
    <col min="2064" max="2064" width="9.6640625" style="1" customWidth="1"/>
    <col min="2065" max="2065" width="11.44140625" style="1" customWidth="1"/>
    <col min="2066" max="2066" width="20.21875" style="1" customWidth="1"/>
    <col min="2067" max="2072" width="0" style="1" hidden="1" customWidth="1"/>
    <col min="2073" max="2304" width="8.88671875" style="1"/>
    <col min="2305" max="2305" width="10.88671875" style="1" customWidth="1"/>
    <col min="2306" max="2306" width="12.77734375" style="1" customWidth="1"/>
    <col min="2307" max="2307" width="9.77734375" style="1" customWidth="1"/>
    <col min="2308" max="2308" width="16" style="1" customWidth="1"/>
    <col min="2309" max="2309" width="3.33203125" style="1" customWidth="1"/>
    <col min="2310" max="2310" width="3.44140625" style="1" customWidth="1"/>
    <col min="2311" max="2311" width="8.44140625" style="1" customWidth="1"/>
    <col min="2312" max="2312" width="11.33203125" style="1" customWidth="1"/>
    <col min="2313" max="2313" width="17.77734375" style="1" customWidth="1"/>
    <col min="2314" max="2314" width="10.88671875" style="1" customWidth="1"/>
    <col min="2315" max="2315" width="12.77734375" style="1" customWidth="1"/>
    <col min="2316" max="2316" width="9.77734375" style="1" customWidth="1"/>
    <col min="2317" max="2317" width="16.33203125" style="1" customWidth="1"/>
    <col min="2318" max="2318" width="4.21875" style="1" customWidth="1"/>
    <col min="2319" max="2319" width="3.33203125" style="1" customWidth="1"/>
    <col min="2320" max="2320" width="9.6640625" style="1" customWidth="1"/>
    <col min="2321" max="2321" width="11.44140625" style="1" customWidth="1"/>
    <col min="2322" max="2322" width="20.21875" style="1" customWidth="1"/>
    <col min="2323" max="2328" width="0" style="1" hidden="1" customWidth="1"/>
    <col min="2329" max="2560" width="8.88671875" style="1"/>
    <col min="2561" max="2561" width="10.88671875" style="1" customWidth="1"/>
    <col min="2562" max="2562" width="12.77734375" style="1" customWidth="1"/>
    <col min="2563" max="2563" width="9.77734375" style="1" customWidth="1"/>
    <col min="2564" max="2564" width="16" style="1" customWidth="1"/>
    <col min="2565" max="2565" width="3.33203125" style="1" customWidth="1"/>
    <col min="2566" max="2566" width="3.44140625" style="1" customWidth="1"/>
    <col min="2567" max="2567" width="8.44140625" style="1" customWidth="1"/>
    <col min="2568" max="2568" width="11.33203125" style="1" customWidth="1"/>
    <col min="2569" max="2569" width="17.77734375" style="1" customWidth="1"/>
    <col min="2570" max="2570" width="10.88671875" style="1" customWidth="1"/>
    <col min="2571" max="2571" width="12.77734375" style="1" customWidth="1"/>
    <col min="2572" max="2572" width="9.77734375" style="1" customWidth="1"/>
    <col min="2573" max="2573" width="16.33203125" style="1" customWidth="1"/>
    <col min="2574" max="2574" width="4.21875" style="1" customWidth="1"/>
    <col min="2575" max="2575" width="3.33203125" style="1" customWidth="1"/>
    <col min="2576" max="2576" width="9.6640625" style="1" customWidth="1"/>
    <col min="2577" max="2577" width="11.44140625" style="1" customWidth="1"/>
    <col min="2578" max="2578" width="20.21875" style="1" customWidth="1"/>
    <col min="2579" max="2584" width="0" style="1" hidden="1" customWidth="1"/>
    <col min="2585" max="2816" width="8.88671875" style="1"/>
    <col min="2817" max="2817" width="10.88671875" style="1" customWidth="1"/>
    <col min="2818" max="2818" width="12.77734375" style="1" customWidth="1"/>
    <col min="2819" max="2819" width="9.77734375" style="1" customWidth="1"/>
    <col min="2820" max="2820" width="16" style="1" customWidth="1"/>
    <col min="2821" max="2821" width="3.33203125" style="1" customWidth="1"/>
    <col min="2822" max="2822" width="3.44140625" style="1" customWidth="1"/>
    <col min="2823" max="2823" width="8.44140625" style="1" customWidth="1"/>
    <col min="2824" max="2824" width="11.33203125" style="1" customWidth="1"/>
    <col min="2825" max="2825" width="17.77734375" style="1" customWidth="1"/>
    <col min="2826" max="2826" width="10.88671875" style="1" customWidth="1"/>
    <col min="2827" max="2827" width="12.77734375" style="1" customWidth="1"/>
    <col min="2828" max="2828" width="9.77734375" style="1" customWidth="1"/>
    <col min="2829" max="2829" width="16.33203125" style="1" customWidth="1"/>
    <col min="2830" max="2830" width="4.21875" style="1" customWidth="1"/>
    <col min="2831" max="2831" width="3.33203125" style="1" customWidth="1"/>
    <col min="2832" max="2832" width="9.6640625" style="1" customWidth="1"/>
    <col min="2833" max="2833" width="11.44140625" style="1" customWidth="1"/>
    <col min="2834" max="2834" width="20.21875" style="1" customWidth="1"/>
    <col min="2835" max="2840" width="0" style="1" hidden="1" customWidth="1"/>
    <col min="2841" max="3072" width="8.88671875" style="1"/>
    <col min="3073" max="3073" width="10.88671875" style="1" customWidth="1"/>
    <col min="3074" max="3074" width="12.77734375" style="1" customWidth="1"/>
    <col min="3075" max="3075" width="9.77734375" style="1" customWidth="1"/>
    <col min="3076" max="3076" width="16" style="1" customWidth="1"/>
    <col min="3077" max="3077" width="3.33203125" style="1" customWidth="1"/>
    <col min="3078" max="3078" width="3.44140625" style="1" customWidth="1"/>
    <col min="3079" max="3079" width="8.44140625" style="1" customWidth="1"/>
    <col min="3080" max="3080" width="11.33203125" style="1" customWidth="1"/>
    <col min="3081" max="3081" width="17.77734375" style="1" customWidth="1"/>
    <col min="3082" max="3082" width="10.88671875" style="1" customWidth="1"/>
    <col min="3083" max="3083" width="12.77734375" style="1" customWidth="1"/>
    <col min="3084" max="3084" width="9.77734375" style="1" customWidth="1"/>
    <col min="3085" max="3085" width="16.33203125" style="1" customWidth="1"/>
    <col min="3086" max="3086" width="4.21875" style="1" customWidth="1"/>
    <col min="3087" max="3087" width="3.33203125" style="1" customWidth="1"/>
    <col min="3088" max="3088" width="9.6640625" style="1" customWidth="1"/>
    <col min="3089" max="3089" width="11.44140625" style="1" customWidth="1"/>
    <col min="3090" max="3090" width="20.21875" style="1" customWidth="1"/>
    <col min="3091" max="3096" width="0" style="1" hidden="1" customWidth="1"/>
    <col min="3097" max="3328" width="8.88671875" style="1"/>
    <col min="3329" max="3329" width="10.88671875" style="1" customWidth="1"/>
    <col min="3330" max="3330" width="12.77734375" style="1" customWidth="1"/>
    <col min="3331" max="3331" width="9.77734375" style="1" customWidth="1"/>
    <col min="3332" max="3332" width="16" style="1" customWidth="1"/>
    <col min="3333" max="3333" width="3.33203125" style="1" customWidth="1"/>
    <col min="3334" max="3334" width="3.44140625" style="1" customWidth="1"/>
    <col min="3335" max="3335" width="8.44140625" style="1" customWidth="1"/>
    <col min="3336" max="3336" width="11.33203125" style="1" customWidth="1"/>
    <col min="3337" max="3337" width="17.77734375" style="1" customWidth="1"/>
    <col min="3338" max="3338" width="10.88671875" style="1" customWidth="1"/>
    <col min="3339" max="3339" width="12.77734375" style="1" customWidth="1"/>
    <col min="3340" max="3340" width="9.77734375" style="1" customWidth="1"/>
    <col min="3341" max="3341" width="16.33203125" style="1" customWidth="1"/>
    <col min="3342" max="3342" width="4.21875" style="1" customWidth="1"/>
    <col min="3343" max="3343" width="3.33203125" style="1" customWidth="1"/>
    <col min="3344" max="3344" width="9.6640625" style="1" customWidth="1"/>
    <col min="3345" max="3345" width="11.44140625" style="1" customWidth="1"/>
    <col min="3346" max="3346" width="20.21875" style="1" customWidth="1"/>
    <col min="3347" max="3352" width="0" style="1" hidden="1" customWidth="1"/>
    <col min="3353" max="3584" width="8.88671875" style="1"/>
    <col min="3585" max="3585" width="10.88671875" style="1" customWidth="1"/>
    <col min="3586" max="3586" width="12.77734375" style="1" customWidth="1"/>
    <col min="3587" max="3587" width="9.77734375" style="1" customWidth="1"/>
    <col min="3588" max="3588" width="16" style="1" customWidth="1"/>
    <col min="3589" max="3589" width="3.33203125" style="1" customWidth="1"/>
    <col min="3590" max="3590" width="3.44140625" style="1" customWidth="1"/>
    <col min="3591" max="3591" width="8.44140625" style="1" customWidth="1"/>
    <col min="3592" max="3592" width="11.33203125" style="1" customWidth="1"/>
    <col min="3593" max="3593" width="17.77734375" style="1" customWidth="1"/>
    <col min="3594" max="3594" width="10.88671875" style="1" customWidth="1"/>
    <col min="3595" max="3595" width="12.77734375" style="1" customWidth="1"/>
    <col min="3596" max="3596" width="9.77734375" style="1" customWidth="1"/>
    <col min="3597" max="3597" width="16.33203125" style="1" customWidth="1"/>
    <col min="3598" max="3598" width="4.21875" style="1" customWidth="1"/>
    <col min="3599" max="3599" width="3.33203125" style="1" customWidth="1"/>
    <col min="3600" max="3600" width="9.6640625" style="1" customWidth="1"/>
    <col min="3601" max="3601" width="11.44140625" style="1" customWidth="1"/>
    <col min="3602" max="3602" width="20.21875" style="1" customWidth="1"/>
    <col min="3603" max="3608" width="0" style="1" hidden="1" customWidth="1"/>
    <col min="3609" max="3840" width="8.88671875" style="1"/>
    <col min="3841" max="3841" width="10.88671875" style="1" customWidth="1"/>
    <col min="3842" max="3842" width="12.77734375" style="1" customWidth="1"/>
    <col min="3843" max="3843" width="9.77734375" style="1" customWidth="1"/>
    <col min="3844" max="3844" width="16" style="1" customWidth="1"/>
    <col min="3845" max="3845" width="3.33203125" style="1" customWidth="1"/>
    <col min="3846" max="3846" width="3.44140625" style="1" customWidth="1"/>
    <col min="3847" max="3847" width="8.44140625" style="1" customWidth="1"/>
    <col min="3848" max="3848" width="11.33203125" style="1" customWidth="1"/>
    <col min="3849" max="3849" width="17.77734375" style="1" customWidth="1"/>
    <col min="3850" max="3850" width="10.88671875" style="1" customWidth="1"/>
    <col min="3851" max="3851" width="12.77734375" style="1" customWidth="1"/>
    <col min="3852" max="3852" width="9.77734375" style="1" customWidth="1"/>
    <col min="3853" max="3853" width="16.33203125" style="1" customWidth="1"/>
    <col min="3854" max="3854" width="4.21875" style="1" customWidth="1"/>
    <col min="3855" max="3855" width="3.33203125" style="1" customWidth="1"/>
    <col min="3856" max="3856" width="9.6640625" style="1" customWidth="1"/>
    <col min="3857" max="3857" width="11.44140625" style="1" customWidth="1"/>
    <col min="3858" max="3858" width="20.21875" style="1" customWidth="1"/>
    <col min="3859" max="3864" width="0" style="1" hidden="1" customWidth="1"/>
    <col min="3865" max="4096" width="8.88671875" style="1"/>
    <col min="4097" max="4097" width="10.88671875" style="1" customWidth="1"/>
    <col min="4098" max="4098" width="12.77734375" style="1" customWidth="1"/>
    <col min="4099" max="4099" width="9.77734375" style="1" customWidth="1"/>
    <col min="4100" max="4100" width="16" style="1" customWidth="1"/>
    <col min="4101" max="4101" width="3.33203125" style="1" customWidth="1"/>
    <col min="4102" max="4102" width="3.44140625" style="1" customWidth="1"/>
    <col min="4103" max="4103" width="8.44140625" style="1" customWidth="1"/>
    <col min="4104" max="4104" width="11.33203125" style="1" customWidth="1"/>
    <col min="4105" max="4105" width="17.77734375" style="1" customWidth="1"/>
    <col min="4106" max="4106" width="10.88671875" style="1" customWidth="1"/>
    <col min="4107" max="4107" width="12.77734375" style="1" customWidth="1"/>
    <col min="4108" max="4108" width="9.77734375" style="1" customWidth="1"/>
    <col min="4109" max="4109" width="16.33203125" style="1" customWidth="1"/>
    <col min="4110" max="4110" width="4.21875" style="1" customWidth="1"/>
    <col min="4111" max="4111" width="3.33203125" style="1" customWidth="1"/>
    <col min="4112" max="4112" width="9.6640625" style="1" customWidth="1"/>
    <col min="4113" max="4113" width="11.44140625" style="1" customWidth="1"/>
    <col min="4114" max="4114" width="20.21875" style="1" customWidth="1"/>
    <col min="4115" max="4120" width="0" style="1" hidden="1" customWidth="1"/>
    <col min="4121" max="4352" width="8.88671875" style="1"/>
    <col min="4353" max="4353" width="10.88671875" style="1" customWidth="1"/>
    <col min="4354" max="4354" width="12.77734375" style="1" customWidth="1"/>
    <col min="4355" max="4355" width="9.77734375" style="1" customWidth="1"/>
    <col min="4356" max="4356" width="16" style="1" customWidth="1"/>
    <col min="4357" max="4357" width="3.33203125" style="1" customWidth="1"/>
    <col min="4358" max="4358" width="3.44140625" style="1" customWidth="1"/>
    <col min="4359" max="4359" width="8.44140625" style="1" customWidth="1"/>
    <col min="4360" max="4360" width="11.33203125" style="1" customWidth="1"/>
    <col min="4361" max="4361" width="17.77734375" style="1" customWidth="1"/>
    <col min="4362" max="4362" width="10.88671875" style="1" customWidth="1"/>
    <col min="4363" max="4363" width="12.77734375" style="1" customWidth="1"/>
    <col min="4364" max="4364" width="9.77734375" style="1" customWidth="1"/>
    <col min="4365" max="4365" width="16.33203125" style="1" customWidth="1"/>
    <col min="4366" max="4366" width="4.21875" style="1" customWidth="1"/>
    <col min="4367" max="4367" width="3.33203125" style="1" customWidth="1"/>
    <col min="4368" max="4368" width="9.6640625" style="1" customWidth="1"/>
    <col min="4369" max="4369" width="11.44140625" style="1" customWidth="1"/>
    <col min="4370" max="4370" width="20.21875" style="1" customWidth="1"/>
    <col min="4371" max="4376" width="0" style="1" hidden="1" customWidth="1"/>
    <col min="4377" max="4608" width="8.88671875" style="1"/>
    <col min="4609" max="4609" width="10.88671875" style="1" customWidth="1"/>
    <col min="4610" max="4610" width="12.77734375" style="1" customWidth="1"/>
    <col min="4611" max="4611" width="9.77734375" style="1" customWidth="1"/>
    <col min="4612" max="4612" width="16" style="1" customWidth="1"/>
    <col min="4613" max="4613" width="3.33203125" style="1" customWidth="1"/>
    <col min="4614" max="4614" width="3.44140625" style="1" customWidth="1"/>
    <col min="4615" max="4615" width="8.44140625" style="1" customWidth="1"/>
    <col min="4616" max="4616" width="11.33203125" style="1" customWidth="1"/>
    <col min="4617" max="4617" width="17.77734375" style="1" customWidth="1"/>
    <col min="4618" max="4618" width="10.88671875" style="1" customWidth="1"/>
    <col min="4619" max="4619" width="12.77734375" style="1" customWidth="1"/>
    <col min="4620" max="4620" width="9.77734375" style="1" customWidth="1"/>
    <col min="4621" max="4621" width="16.33203125" style="1" customWidth="1"/>
    <col min="4622" max="4622" width="4.21875" style="1" customWidth="1"/>
    <col min="4623" max="4623" width="3.33203125" style="1" customWidth="1"/>
    <col min="4624" max="4624" width="9.6640625" style="1" customWidth="1"/>
    <col min="4625" max="4625" width="11.44140625" style="1" customWidth="1"/>
    <col min="4626" max="4626" width="20.21875" style="1" customWidth="1"/>
    <col min="4627" max="4632" width="0" style="1" hidden="1" customWidth="1"/>
    <col min="4633" max="4864" width="8.88671875" style="1"/>
    <col min="4865" max="4865" width="10.88671875" style="1" customWidth="1"/>
    <col min="4866" max="4866" width="12.77734375" style="1" customWidth="1"/>
    <col min="4867" max="4867" width="9.77734375" style="1" customWidth="1"/>
    <col min="4868" max="4868" width="16" style="1" customWidth="1"/>
    <col min="4869" max="4869" width="3.33203125" style="1" customWidth="1"/>
    <col min="4870" max="4870" width="3.44140625" style="1" customWidth="1"/>
    <col min="4871" max="4871" width="8.44140625" style="1" customWidth="1"/>
    <col min="4872" max="4872" width="11.33203125" style="1" customWidth="1"/>
    <col min="4873" max="4873" width="17.77734375" style="1" customWidth="1"/>
    <col min="4874" max="4874" width="10.88671875" style="1" customWidth="1"/>
    <col min="4875" max="4875" width="12.77734375" style="1" customWidth="1"/>
    <col min="4876" max="4876" width="9.77734375" style="1" customWidth="1"/>
    <col min="4877" max="4877" width="16.33203125" style="1" customWidth="1"/>
    <col min="4878" max="4878" width="4.21875" style="1" customWidth="1"/>
    <col min="4879" max="4879" width="3.33203125" style="1" customWidth="1"/>
    <col min="4880" max="4880" width="9.6640625" style="1" customWidth="1"/>
    <col min="4881" max="4881" width="11.44140625" style="1" customWidth="1"/>
    <col min="4882" max="4882" width="20.21875" style="1" customWidth="1"/>
    <col min="4883" max="4888" width="0" style="1" hidden="1" customWidth="1"/>
    <col min="4889" max="5120" width="8.88671875" style="1"/>
    <col min="5121" max="5121" width="10.88671875" style="1" customWidth="1"/>
    <col min="5122" max="5122" width="12.77734375" style="1" customWidth="1"/>
    <col min="5123" max="5123" width="9.77734375" style="1" customWidth="1"/>
    <col min="5124" max="5124" width="16" style="1" customWidth="1"/>
    <col min="5125" max="5125" width="3.33203125" style="1" customWidth="1"/>
    <col min="5126" max="5126" width="3.44140625" style="1" customWidth="1"/>
    <col min="5127" max="5127" width="8.44140625" style="1" customWidth="1"/>
    <col min="5128" max="5128" width="11.33203125" style="1" customWidth="1"/>
    <col min="5129" max="5129" width="17.77734375" style="1" customWidth="1"/>
    <col min="5130" max="5130" width="10.88671875" style="1" customWidth="1"/>
    <col min="5131" max="5131" width="12.77734375" style="1" customWidth="1"/>
    <col min="5132" max="5132" width="9.77734375" style="1" customWidth="1"/>
    <col min="5133" max="5133" width="16.33203125" style="1" customWidth="1"/>
    <col min="5134" max="5134" width="4.21875" style="1" customWidth="1"/>
    <col min="5135" max="5135" width="3.33203125" style="1" customWidth="1"/>
    <col min="5136" max="5136" width="9.6640625" style="1" customWidth="1"/>
    <col min="5137" max="5137" width="11.44140625" style="1" customWidth="1"/>
    <col min="5138" max="5138" width="20.21875" style="1" customWidth="1"/>
    <col min="5139" max="5144" width="0" style="1" hidden="1" customWidth="1"/>
    <col min="5145" max="5376" width="8.88671875" style="1"/>
    <col min="5377" max="5377" width="10.88671875" style="1" customWidth="1"/>
    <col min="5378" max="5378" width="12.77734375" style="1" customWidth="1"/>
    <col min="5379" max="5379" width="9.77734375" style="1" customWidth="1"/>
    <col min="5380" max="5380" width="16" style="1" customWidth="1"/>
    <col min="5381" max="5381" width="3.33203125" style="1" customWidth="1"/>
    <col min="5382" max="5382" width="3.44140625" style="1" customWidth="1"/>
    <col min="5383" max="5383" width="8.44140625" style="1" customWidth="1"/>
    <col min="5384" max="5384" width="11.33203125" style="1" customWidth="1"/>
    <col min="5385" max="5385" width="17.77734375" style="1" customWidth="1"/>
    <col min="5386" max="5386" width="10.88671875" style="1" customWidth="1"/>
    <col min="5387" max="5387" width="12.77734375" style="1" customWidth="1"/>
    <col min="5388" max="5388" width="9.77734375" style="1" customWidth="1"/>
    <col min="5389" max="5389" width="16.33203125" style="1" customWidth="1"/>
    <col min="5390" max="5390" width="4.21875" style="1" customWidth="1"/>
    <col min="5391" max="5391" width="3.33203125" style="1" customWidth="1"/>
    <col min="5392" max="5392" width="9.6640625" style="1" customWidth="1"/>
    <col min="5393" max="5393" width="11.44140625" style="1" customWidth="1"/>
    <col min="5394" max="5394" width="20.21875" style="1" customWidth="1"/>
    <col min="5395" max="5400" width="0" style="1" hidden="1" customWidth="1"/>
    <col min="5401" max="5632" width="8.88671875" style="1"/>
    <col min="5633" max="5633" width="10.88671875" style="1" customWidth="1"/>
    <col min="5634" max="5634" width="12.77734375" style="1" customWidth="1"/>
    <col min="5635" max="5635" width="9.77734375" style="1" customWidth="1"/>
    <col min="5636" max="5636" width="16" style="1" customWidth="1"/>
    <col min="5637" max="5637" width="3.33203125" style="1" customWidth="1"/>
    <col min="5638" max="5638" width="3.44140625" style="1" customWidth="1"/>
    <col min="5639" max="5639" width="8.44140625" style="1" customWidth="1"/>
    <col min="5640" max="5640" width="11.33203125" style="1" customWidth="1"/>
    <col min="5641" max="5641" width="17.77734375" style="1" customWidth="1"/>
    <col min="5642" max="5642" width="10.88671875" style="1" customWidth="1"/>
    <col min="5643" max="5643" width="12.77734375" style="1" customWidth="1"/>
    <col min="5644" max="5644" width="9.77734375" style="1" customWidth="1"/>
    <col min="5645" max="5645" width="16.33203125" style="1" customWidth="1"/>
    <col min="5646" max="5646" width="4.21875" style="1" customWidth="1"/>
    <col min="5647" max="5647" width="3.33203125" style="1" customWidth="1"/>
    <col min="5648" max="5648" width="9.6640625" style="1" customWidth="1"/>
    <col min="5649" max="5649" width="11.44140625" style="1" customWidth="1"/>
    <col min="5650" max="5650" width="20.21875" style="1" customWidth="1"/>
    <col min="5651" max="5656" width="0" style="1" hidden="1" customWidth="1"/>
    <col min="5657" max="5888" width="8.88671875" style="1"/>
    <col min="5889" max="5889" width="10.88671875" style="1" customWidth="1"/>
    <col min="5890" max="5890" width="12.77734375" style="1" customWidth="1"/>
    <col min="5891" max="5891" width="9.77734375" style="1" customWidth="1"/>
    <col min="5892" max="5892" width="16" style="1" customWidth="1"/>
    <col min="5893" max="5893" width="3.33203125" style="1" customWidth="1"/>
    <col min="5894" max="5894" width="3.44140625" style="1" customWidth="1"/>
    <col min="5895" max="5895" width="8.44140625" style="1" customWidth="1"/>
    <col min="5896" max="5896" width="11.33203125" style="1" customWidth="1"/>
    <col min="5897" max="5897" width="17.77734375" style="1" customWidth="1"/>
    <col min="5898" max="5898" width="10.88671875" style="1" customWidth="1"/>
    <col min="5899" max="5899" width="12.77734375" style="1" customWidth="1"/>
    <col min="5900" max="5900" width="9.77734375" style="1" customWidth="1"/>
    <col min="5901" max="5901" width="16.33203125" style="1" customWidth="1"/>
    <col min="5902" max="5902" width="4.21875" style="1" customWidth="1"/>
    <col min="5903" max="5903" width="3.33203125" style="1" customWidth="1"/>
    <col min="5904" max="5904" width="9.6640625" style="1" customWidth="1"/>
    <col min="5905" max="5905" width="11.44140625" style="1" customWidth="1"/>
    <col min="5906" max="5906" width="20.21875" style="1" customWidth="1"/>
    <col min="5907" max="5912" width="0" style="1" hidden="1" customWidth="1"/>
    <col min="5913" max="6144" width="8.88671875" style="1"/>
    <col min="6145" max="6145" width="10.88671875" style="1" customWidth="1"/>
    <col min="6146" max="6146" width="12.77734375" style="1" customWidth="1"/>
    <col min="6147" max="6147" width="9.77734375" style="1" customWidth="1"/>
    <col min="6148" max="6148" width="16" style="1" customWidth="1"/>
    <col min="6149" max="6149" width="3.33203125" style="1" customWidth="1"/>
    <col min="6150" max="6150" width="3.44140625" style="1" customWidth="1"/>
    <col min="6151" max="6151" width="8.44140625" style="1" customWidth="1"/>
    <col min="6152" max="6152" width="11.33203125" style="1" customWidth="1"/>
    <col min="6153" max="6153" width="17.77734375" style="1" customWidth="1"/>
    <col min="6154" max="6154" width="10.88671875" style="1" customWidth="1"/>
    <col min="6155" max="6155" width="12.77734375" style="1" customWidth="1"/>
    <col min="6156" max="6156" width="9.77734375" style="1" customWidth="1"/>
    <col min="6157" max="6157" width="16.33203125" style="1" customWidth="1"/>
    <col min="6158" max="6158" width="4.21875" style="1" customWidth="1"/>
    <col min="6159" max="6159" width="3.33203125" style="1" customWidth="1"/>
    <col min="6160" max="6160" width="9.6640625" style="1" customWidth="1"/>
    <col min="6161" max="6161" width="11.44140625" style="1" customWidth="1"/>
    <col min="6162" max="6162" width="20.21875" style="1" customWidth="1"/>
    <col min="6163" max="6168" width="0" style="1" hidden="1" customWidth="1"/>
    <col min="6169" max="6400" width="8.88671875" style="1"/>
    <col min="6401" max="6401" width="10.88671875" style="1" customWidth="1"/>
    <col min="6402" max="6402" width="12.77734375" style="1" customWidth="1"/>
    <col min="6403" max="6403" width="9.77734375" style="1" customWidth="1"/>
    <col min="6404" max="6404" width="16" style="1" customWidth="1"/>
    <col min="6405" max="6405" width="3.33203125" style="1" customWidth="1"/>
    <col min="6406" max="6406" width="3.44140625" style="1" customWidth="1"/>
    <col min="6407" max="6407" width="8.44140625" style="1" customWidth="1"/>
    <col min="6408" max="6408" width="11.33203125" style="1" customWidth="1"/>
    <col min="6409" max="6409" width="17.77734375" style="1" customWidth="1"/>
    <col min="6410" max="6410" width="10.88671875" style="1" customWidth="1"/>
    <col min="6411" max="6411" width="12.77734375" style="1" customWidth="1"/>
    <col min="6412" max="6412" width="9.77734375" style="1" customWidth="1"/>
    <col min="6413" max="6413" width="16.33203125" style="1" customWidth="1"/>
    <col min="6414" max="6414" width="4.21875" style="1" customWidth="1"/>
    <col min="6415" max="6415" width="3.33203125" style="1" customWidth="1"/>
    <col min="6416" max="6416" width="9.6640625" style="1" customWidth="1"/>
    <col min="6417" max="6417" width="11.44140625" style="1" customWidth="1"/>
    <col min="6418" max="6418" width="20.21875" style="1" customWidth="1"/>
    <col min="6419" max="6424" width="0" style="1" hidden="1" customWidth="1"/>
    <col min="6425" max="6656" width="8.88671875" style="1"/>
    <col min="6657" max="6657" width="10.88671875" style="1" customWidth="1"/>
    <col min="6658" max="6658" width="12.77734375" style="1" customWidth="1"/>
    <col min="6659" max="6659" width="9.77734375" style="1" customWidth="1"/>
    <col min="6660" max="6660" width="16" style="1" customWidth="1"/>
    <col min="6661" max="6661" width="3.33203125" style="1" customWidth="1"/>
    <col min="6662" max="6662" width="3.44140625" style="1" customWidth="1"/>
    <col min="6663" max="6663" width="8.44140625" style="1" customWidth="1"/>
    <col min="6664" max="6664" width="11.33203125" style="1" customWidth="1"/>
    <col min="6665" max="6665" width="17.77734375" style="1" customWidth="1"/>
    <col min="6666" max="6666" width="10.88671875" style="1" customWidth="1"/>
    <col min="6667" max="6667" width="12.77734375" style="1" customWidth="1"/>
    <col min="6668" max="6668" width="9.77734375" style="1" customWidth="1"/>
    <col min="6669" max="6669" width="16.33203125" style="1" customWidth="1"/>
    <col min="6670" max="6670" width="4.21875" style="1" customWidth="1"/>
    <col min="6671" max="6671" width="3.33203125" style="1" customWidth="1"/>
    <col min="6672" max="6672" width="9.6640625" style="1" customWidth="1"/>
    <col min="6673" max="6673" width="11.44140625" style="1" customWidth="1"/>
    <col min="6674" max="6674" width="20.21875" style="1" customWidth="1"/>
    <col min="6675" max="6680" width="0" style="1" hidden="1" customWidth="1"/>
    <col min="6681" max="6912" width="8.88671875" style="1"/>
    <col min="6913" max="6913" width="10.88671875" style="1" customWidth="1"/>
    <col min="6914" max="6914" width="12.77734375" style="1" customWidth="1"/>
    <col min="6915" max="6915" width="9.77734375" style="1" customWidth="1"/>
    <col min="6916" max="6916" width="16" style="1" customWidth="1"/>
    <col min="6917" max="6917" width="3.33203125" style="1" customWidth="1"/>
    <col min="6918" max="6918" width="3.44140625" style="1" customWidth="1"/>
    <col min="6919" max="6919" width="8.44140625" style="1" customWidth="1"/>
    <col min="6920" max="6920" width="11.33203125" style="1" customWidth="1"/>
    <col min="6921" max="6921" width="17.77734375" style="1" customWidth="1"/>
    <col min="6922" max="6922" width="10.88671875" style="1" customWidth="1"/>
    <col min="6923" max="6923" width="12.77734375" style="1" customWidth="1"/>
    <col min="6924" max="6924" width="9.77734375" style="1" customWidth="1"/>
    <col min="6925" max="6925" width="16.33203125" style="1" customWidth="1"/>
    <col min="6926" max="6926" width="4.21875" style="1" customWidth="1"/>
    <col min="6927" max="6927" width="3.33203125" style="1" customWidth="1"/>
    <col min="6928" max="6928" width="9.6640625" style="1" customWidth="1"/>
    <col min="6929" max="6929" width="11.44140625" style="1" customWidth="1"/>
    <col min="6930" max="6930" width="20.21875" style="1" customWidth="1"/>
    <col min="6931" max="6936" width="0" style="1" hidden="1" customWidth="1"/>
    <col min="6937" max="7168" width="8.88671875" style="1"/>
    <col min="7169" max="7169" width="10.88671875" style="1" customWidth="1"/>
    <col min="7170" max="7170" width="12.77734375" style="1" customWidth="1"/>
    <col min="7171" max="7171" width="9.77734375" style="1" customWidth="1"/>
    <col min="7172" max="7172" width="16" style="1" customWidth="1"/>
    <col min="7173" max="7173" width="3.33203125" style="1" customWidth="1"/>
    <col min="7174" max="7174" width="3.44140625" style="1" customWidth="1"/>
    <col min="7175" max="7175" width="8.44140625" style="1" customWidth="1"/>
    <col min="7176" max="7176" width="11.33203125" style="1" customWidth="1"/>
    <col min="7177" max="7177" width="17.77734375" style="1" customWidth="1"/>
    <col min="7178" max="7178" width="10.88671875" style="1" customWidth="1"/>
    <col min="7179" max="7179" width="12.77734375" style="1" customWidth="1"/>
    <col min="7180" max="7180" width="9.77734375" style="1" customWidth="1"/>
    <col min="7181" max="7181" width="16.33203125" style="1" customWidth="1"/>
    <col min="7182" max="7182" width="4.21875" style="1" customWidth="1"/>
    <col min="7183" max="7183" width="3.33203125" style="1" customWidth="1"/>
    <col min="7184" max="7184" width="9.6640625" style="1" customWidth="1"/>
    <col min="7185" max="7185" width="11.44140625" style="1" customWidth="1"/>
    <col min="7186" max="7186" width="20.21875" style="1" customWidth="1"/>
    <col min="7187" max="7192" width="0" style="1" hidden="1" customWidth="1"/>
    <col min="7193" max="7424" width="8.88671875" style="1"/>
    <col min="7425" max="7425" width="10.88671875" style="1" customWidth="1"/>
    <col min="7426" max="7426" width="12.77734375" style="1" customWidth="1"/>
    <col min="7427" max="7427" width="9.77734375" style="1" customWidth="1"/>
    <col min="7428" max="7428" width="16" style="1" customWidth="1"/>
    <col min="7429" max="7429" width="3.33203125" style="1" customWidth="1"/>
    <col min="7430" max="7430" width="3.44140625" style="1" customWidth="1"/>
    <col min="7431" max="7431" width="8.44140625" style="1" customWidth="1"/>
    <col min="7432" max="7432" width="11.33203125" style="1" customWidth="1"/>
    <col min="7433" max="7433" width="17.77734375" style="1" customWidth="1"/>
    <col min="7434" max="7434" width="10.88671875" style="1" customWidth="1"/>
    <col min="7435" max="7435" width="12.77734375" style="1" customWidth="1"/>
    <col min="7436" max="7436" width="9.77734375" style="1" customWidth="1"/>
    <col min="7437" max="7437" width="16.33203125" style="1" customWidth="1"/>
    <col min="7438" max="7438" width="4.21875" style="1" customWidth="1"/>
    <col min="7439" max="7439" width="3.33203125" style="1" customWidth="1"/>
    <col min="7440" max="7440" width="9.6640625" style="1" customWidth="1"/>
    <col min="7441" max="7441" width="11.44140625" style="1" customWidth="1"/>
    <col min="7442" max="7442" width="20.21875" style="1" customWidth="1"/>
    <col min="7443" max="7448" width="0" style="1" hidden="1" customWidth="1"/>
    <col min="7449" max="7680" width="8.88671875" style="1"/>
    <col min="7681" max="7681" width="10.88671875" style="1" customWidth="1"/>
    <col min="7682" max="7682" width="12.77734375" style="1" customWidth="1"/>
    <col min="7683" max="7683" width="9.77734375" style="1" customWidth="1"/>
    <col min="7684" max="7684" width="16" style="1" customWidth="1"/>
    <col min="7685" max="7685" width="3.33203125" style="1" customWidth="1"/>
    <col min="7686" max="7686" width="3.44140625" style="1" customWidth="1"/>
    <col min="7687" max="7687" width="8.44140625" style="1" customWidth="1"/>
    <col min="7688" max="7688" width="11.33203125" style="1" customWidth="1"/>
    <col min="7689" max="7689" width="17.77734375" style="1" customWidth="1"/>
    <col min="7690" max="7690" width="10.88671875" style="1" customWidth="1"/>
    <col min="7691" max="7691" width="12.77734375" style="1" customWidth="1"/>
    <col min="7692" max="7692" width="9.77734375" style="1" customWidth="1"/>
    <col min="7693" max="7693" width="16.33203125" style="1" customWidth="1"/>
    <col min="7694" max="7694" width="4.21875" style="1" customWidth="1"/>
    <col min="7695" max="7695" width="3.33203125" style="1" customWidth="1"/>
    <col min="7696" max="7696" width="9.6640625" style="1" customWidth="1"/>
    <col min="7697" max="7697" width="11.44140625" style="1" customWidth="1"/>
    <col min="7698" max="7698" width="20.21875" style="1" customWidth="1"/>
    <col min="7699" max="7704" width="0" style="1" hidden="1" customWidth="1"/>
    <col min="7705" max="7936" width="8.88671875" style="1"/>
    <col min="7937" max="7937" width="10.88671875" style="1" customWidth="1"/>
    <col min="7938" max="7938" width="12.77734375" style="1" customWidth="1"/>
    <col min="7939" max="7939" width="9.77734375" style="1" customWidth="1"/>
    <col min="7940" max="7940" width="16" style="1" customWidth="1"/>
    <col min="7941" max="7941" width="3.33203125" style="1" customWidth="1"/>
    <col min="7942" max="7942" width="3.44140625" style="1" customWidth="1"/>
    <col min="7943" max="7943" width="8.44140625" style="1" customWidth="1"/>
    <col min="7944" max="7944" width="11.33203125" style="1" customWidth="1"/>
    <col min="7945" max="7945" width="17.77734375" style="1" customWidth="1"/>
    <col min="7946" max="7946" width="10.88671875" style="1" customWidth="1"/>
    <col min="7947" max="7947" width="12.77734375" style="1" customWidth="1"/>
    <col min="7948" max="7948" width="9.77734375" style="1" customWidth="1"/>
    <col min="7949" max="7949" width="16.33203125" style="1" customWidth="1"/>
    <col min="7950" max="7950" width="4.21875" style="1" customWidth="1"/>
    <col min="7951" max="7951" width="3.33203125" style="1" customWidth="1"/>
    <col min="7952" max="7952" width="9.6640625" style="1" customWidth="1"/>
    <col min="7953" max="7953" width="11.44140625" style="1" customWidth="1"/>
    <col min="7954" max="7954" width="20.21875" style="1" customWidth="1"/>
    <col min="7955" max="7960" width="0" style="1" hidden="1" customWidth="1"/>
    <col min="7961" max="8192" width="8.88671875" style="1"/>
    <col min="8193" max="8193" width="10.88671875" style="1" customWidth="1"/>
    <col min="8194" max="8194" width="12.77734375" style="1" customWidth="1"/>
    <col min="8195" max="8195" width="9.77734375" style="1" customWidth="1"/>
    <col min="8196" max="8196" width="16" style="1" customWidth="1"/>
    <col min="8197" max="8197" width="3.33203125" style="1" customWidth="1"/>
    <col min="8198" max="8198" width="3.44140625" style="1" customWidth="1"/>
    <col min="8199" max="8199" width="8.44140625" style="1" customWidth="1"/>
    <col min="8200" max="8200" width="11.33203125" style="1" customWidth="1"/>
    <col min="8201" max="8201" width="17.77734375" style="1" customWidth="1"/>
    <col min="8202" max="8202" width="10.88671875" style="1" customWidth="1"/>
    <col min="8203" max="8203" width="12.77734375" style="1" customWidth="1"/>
    <col min="8204" max="8204" width="9.77734375" style="1" customWidth="1"/>
    <col min="8205" max="8205" width="16.33203125" style="1" customWidth="1"/>
    <col min="8206" max="8206" width="4.21875" style="1" customWidth="1"/>
    <col min="8207" max="8207" width="3.33203125" style="1" customWidth="1"/>
    <col min="8208" max="8208" width="9.6640625" style="1" customWidth="1"/>
    <col min="8209" max="8209" width="11.44140625" style="1" customWidth="1"/>
    <col min="8210" max="8210" width="20.21875" style="1" customWidth="1"/>
    <col min="8211" max="8216" width="0" style="1" hidden="1" customWidth="1"/>
    <col min="8217" max="8448" width="8.88671875" style="1"/>
    <col min="8449" max="8449" width="10.88671875" style="1" customWidth="1"/>
    <col min="8450" max="8450" width="12.77734375" style="1" customWidth="1"/>
    <col min="8451" max="8451" width="9.77734375" style="1" customWidth="1"/>
    <col min="8452" max="8452" width="16" style="1" customWidth="1"/>
    <col min="8453" max="8453" width="3.33203125" style="1" customWidth="1"/>
    <col min="8454" max="8454" width="3.44140625" style="1" customWidth="1"/>
    <col min="8455" max="8455" width="8.44140625" style="1" customWidth="1"/>
    <col min="8456" max="8456" width="11.33203125" style="1" customWidth="1"/>
    <col min="8457" max="8457" width="17.77734375" style="1" customWidth="1"/>
    <col min="8458" max="8458" width="10.88671875" style="1" customWidth="1"/>
    <col min="8459" max="8459" width="12.77734375" style="1" customWidth="1"/>
    <col min="8460" max="8460" width="9.77734375" style="1" customWidth="1"/>
    <col min="8461" max="8461" width="16.33203125" style="1" customWidth="1"/>
    <col min="8462" max="8462" width="4.21875" style="1" customWidth="1"/>
    <col min="8463" max="8463" width="3.33203125" style="1" customWidth="1"/>
    <col min="8464" max="8464" width="9.6640625" style="1" customWidth="1"/>
    <col min="8465" max="8465" width="11.44140625" style="1" customWidth="1"/>
    <col min="8466" max="8466" width="20.21875" style="1" customWidth="1"/>
    <col min="8467" max="8472" width="0" style="1" hidden="1" customWidth="1"/>
    <col min="8473" max="8704" width="8.88671875" style="1"/>
    <col min="8705" max="8705" width="10.88671875" style="1" customWidth="1"/>
    <col min="8706" max="8706" width="12.77734375" style="1" customWidth="1"/>
    <col min="8707" max="8707" width="9.77734375" style="1" customWidth="1"/>
    <col min="8708" max="8708" width="16" style="1" customWidth="1"/>
    <col min="8709" max="8709" width="3.33203125" style="1" customWidth="1"/>
    <col min="8710" max="8710" width="3.44140625" style="1" customWidth="1"/>
    <col min="8711" max="8711" width="8.44140625" style="1" customWidth="1"/>
    <col min="8712" max="8712" width="11.33203125" style="1" customWidth="1"/>
    <col min="8713" max="8713" width="17.77734375" style="1" customWidth="1"/>
    <col min="8714" max="8714" width="10.88671875" style="1" customWidth="1"/>
    <col min="8715" max="8715" width="12.77734375" style="1" customWidth="1"/>
    <col min="8716" max="8716" width="9.77734375" style="1" customWidth="1"/>
    <col min="8717" max="8717" width="16.33203125" style="1" customWidth="1"/>
    <col min="8718" max="8718" width="4.21875" style="1" customWidth="1"/>
    <col min="8719" max="8719" width="3.33203125" style="1" customWidth="1"/>
    <col min="8720" max="8720" width="9.6640625" style="1" customWidth="1"/>
    <col min="8721" max="8721" width="11.44140625" style="1" customWidth="1"/>
    <col min="8722" max="8722" width="20.21875" style="1" customWidth="1"/>
    <col min="8723" max="8728" width="0" style="1" hidden="1" customWidth="1"/>
    <col min="8729" max="8960" width="8.88671875" style="1"/>
    <col min="8961" max="8961" width="10.88671875" style="1" customWidth="1"/>
    <col min="8962" max="8962" width="12.77734375" style="1" customWidth="1"/>
    <col min="8963" max="8963" width="9.77734375" style="1" customWidth="1"/>
    <col min="8964" max="8964" width="16" style="1" customWidth="1"/>
    <col min="8965" max="8965" width="3.33203125" style="1" customWidth="1"/>
    <col min="8966" max="8966" width="3.44140625" style="1" customWidth="1"/>
    <col min="8967" max="8967" width="8.44140625" style="1" customWidth="1"/>
    <col min="8968" max="8968" width="11.33203125" style="1" customWidth="1"/>
    <col min="8969" max="8969" width="17.77734375" style="1" customWidth="1"/>
    <col min="8970" max="8970" width="10.88671875" style="1" customWidth="1"/>
    <col min="8971" max="8971" width="12.77734375" style="1" customWidth="1"/>
    <col min="8972" max="8972" width="9.77734375" style="1" customWidth="1"/>
    <col min="8973" max="8973" width="16.33203125" style="1" customWidth="1"/>
    <col min="8974" max="8974" width="4.21875" style="1" customWidth="1"/>
    <col min="8975" max="8975" width="3.33203125" style="1" customWidth="1"/>
    <col min="8976" max="8976" width="9.6640625" style="1" customWidth="1"/>
    <col min="8977" max="8977" width="11.44140625" style="1" customWidth="1"/>
    <col min="8978" max="8978" width="20.21875" style="1" customWidth="1"/>
    <col min="8979" max="8984" width="0" style="1" hidden="1" customWidth="1"/>
    <col min="8985" max="9216" width="8.88671875" style="1"/>
    <col min="9217" max="9217" width="10.88671875" style="1" customWidth="1"/>
    <col min="9218" max="9218" width="12.77734375" style="1" customWidth="1"/>
    <col min="9219" max="9219" width="9.77734375" style="1" customWidth="1"/>
    <col min="9220" max="9220" width="16" style="1" customWidth="1"/>
    <col min="9221" max="9221" width="3.33203125" style="1" customWidth="1"/>
    <col min="9222" max="9222" width="3.44140625" style="1" customWidth="1"/>
    <col min="9223" max="9223" width="8.44140625" style="1" customWidth="1"/>
    <col min="9224" max="9224" width="11.33203125" style="1" customWidth="1"/>
    <col min="9225" max="9225" width="17.77734375" style="1" customWidth="1"/>
    <col min="9226" max="9226" width="10.88671875" style="1" customWidth="1"/>
    <col min="9227" max="9227" width="12.77734375" style="1" customWidth="1"/>
    <col min="9228" max="9228" width="9.77734375" style="1" customWidth="1"/>
    <col min="9229" max="9229" width="16.33203125" style="1" customWidth="1"/>
    <col min="9230" max="9230" width="4.21875" style="1" customWidth="1"/>
    <col min="9231" max="9231" width="3.33203125" style="1" customWidth="1"/>
    <col min="9232" max="9232" width="9.6640625" style="1" customWidth="1"/>
    <col min="9233" max="9233" width="11.44140625" style="1" customWidth="1"/>
    <col min="9234" max="9234" width="20.21875" style="1" customWidth="1"/>
    <col min="9235" max="9240" width="0" style="1" hidden="1" customWidth="1"/>
    <col min="9241" max="9472" width="8.88671875" style="1"/>
    <col min="9473" max="9473" width="10.88671875" style="1" customWidth="1"/>
    <col min="9474" max="9474" width="12.77734375" style="1" customWidth="1"/>
    <col min="9475" max="9475" width="9.77734375" style="1" customWidth="1"/>
    <col min="9476" max="9476" width="16" style="1" customWidth="1"/>
    <col min="9477" max="9477" width="3.33203125" style="1" customWidth="1"/>
    <col min="9478" max="9478" width="3.44140625" style="1" customWidth="1"/>
    <col min="9479" max="9479" width="8.44140625" style="1" customWidth="1"/>
    <col min="9480" max="9480" width="11.33203125" style="1" customWidth="1"/>
    <col min="9481" max="9481" width="17.77734375" style="1" customWidth="1"/>
    <col min="9482" max="9482" width="10.88671875" style="1" customWidth="1"/>
    <col min="9483" max="9483" width="12.77734375" style="1" customWidth="1"/>
    <col min="9484" max="9484" width="9.77734375" style="1" customWidth="1"/>
    <col min="9485" max="9485" width="16.33203125" style="1" customWidth="1"/>
    <col min="9486" max="9486" width="4.21875" style="1" customWidth="1"/>
    <col min="9487" max="9487" width="3.33203125" style="1" customWidth="1"/>
    <col min="9488" max="9488" width="9.6640625" style="1" customWidth="1"/>
    <col min="9489" max="9489" width="11.44140625" style="1" customWidth="1"/>
    <col min="9490" max="9490" width="20.21875" style="1" customWidth="1"/>
    <col min="9491" max="9496" width="0" style="1" hidden="1" customWidth="1"/>
    <col min="9497" max="9728" width="8.88671875" style="1"/>
    <col min="9729" max="9729" width="10.88671875" style="1" customWidth="1"/>
    <col min="9730" max="9730" width="12.77734375" style="1" customWidth="1"/>
    <col min="9731" max="9731" width="9.77734375" style="1" customWidth="1"/>
    <col min="9732" max="9732" width="16" style="1" customWidth="1"/>
    <col min="9733" max="9733" width="3.33203125" style="1" customWidth="1"/>
    <col min="9734" max="9734" width="3.44140625" style="1" customWidth="1"/>
    <col min="9735" max="9735" width="8.44140625" style="1" customWidth="1"/>
    <col min="9736" max="9736" width="11.33203125" style="1" customWidth="1"/>
    <col min="9737" max="9737" width="17.77734375" style="1" customWidth="1"/>
    <col min="9738" max="9738" width="10.88671875" style="1" customWidth="1"/>
    <col min="9739" max="9739" width="12.77734375" style="1" customWidth="1"/>
    <col min="9740" max="9740" width="9.77734375" style="1" customWidth="1"/>
    <col min="9741" max="9741" width="16.33203125" style="1" customWidth="1"/>
    <col min="9742" max="9742" width="4.21875" style="1" customWidth="1"/>
    <col min="9743" max="9743" width="3.33203125" style="1" customWidth="1"/>
    <col min="9744" max="9744" width="9.6640625" style="1" customWidth="1"/>
    <col min="9745" max="9745" width="11.44140625" style="1" customWidth="1"/>
    <col min="9746" max="9746" width="20.21875" style="1" customWidth="1"/>
    <col min="9747" max="9752" width="0" style="1" hidden="1" customWidth="1"/>
    <col min="9753" max="9984" width="8.88671875" style="1"/>
    <col min="9985" max="9985" width="10.88671875" style="1" customWidth="1"/>
    <col min="9986" max="9986" width="12.77734375" style="1" customWidth="1"/>
    <col min="9987" max="9987" width="9.77734375" style="1" customWidth="1"/>
    <col min="9988" max="9988" width="16" style="1" customWidth="1"/>
    <col min="9989" max="9989" width="3.33203125" style="1" customWidth="1"/>
    <col min="9990" max="9990" width="3.44140625" style="1" customWidth="1"/>
    <col min="9991" max="9991" width="8.44140625" style="1" customWidth="1"/>
    <col min="9992" max="9992" width="11.33203125" style="1" customWidth="1"/>
    <col min="9993" max="9993" width="17.77734375" style="1" customWidth="1"/>
    <col min="9994" max="9994" width="10.88671875" style="1" customWidth="1"/>
    <col min="9995" max="9995" width="12.77734375" style="1" customWidth="1"/>
    <col min="9996" max="9996" width="9.77734375" style="1" customWidth="1"/>
    <col min="9997" max="9997" width="16.33203125" style="1" customWidth="1"/>
    <col min="9998" max="9998" width="4.21875" style="1" customWidth="1"/>
    <col min="9999" max="9999" width="3.33203125" style="1" customWidth="1"/>
    <col min="10000" max="10000" width="9.6640625" style="1" customWidth="1"/>
    <col min="10001" max="10001" width="11.44140625" style="1" customWidth="1"/>
    <col min="10002" max="10002" width="20.21875" style="1" customWidth="1"/>
    <col min="10003" max="10008" width="0" style="1" hidden="1" customWidth="1"/>
    <col min="10009" max="10240" width="8.88671875" style="1"/>
    <col min="10241" max="10241" width="10.88671875" style="1" customWidth="1"/>
    <col min="10242" max="10242" width="12.77734375" style="1" customWidth="1"/>
    <col min="10243" max="10243" width="9.77734375" style="1" customWidth="1"/>
    <col min="10244" max="10244" width="16" style="1" customWidth="1"/>
    <col min="10245" max="10245" width="3.33203125" style="1" customWidth="1"/>
    <col min="10246" max="10246" width="3.44140625" style="1" customWidth="1"/>
    <col min="10247" max="10247" width="8.44140625" style="1" customWidth="1"/>
    <col min="10248" max="10248" width="11.33203125" style="1" customWidth="1"/>
    <col min="10249" max="10249" width="17.77734375" style="1" customWidth="1"/>
    <col min="10250" max="10250" width="10.88671875" style="1" customWidth="1"/>
    <col min="10251" max="10251" width="12.77734375" style="1" customWidth="1"/>
    <col min="10252" max="10252" width="9.77734375" style="1" customWidth="1"/>
    <col min="10253" max="10253" width="16.33203125" style="1" customWidth="1"/>
    <col min="10254" max="10254" width="4.21875" style="1" customWidth="1"/>
    <col min="10255" max="10255" width="3.33203125" style="1" customWidth="1"/>
    <col min="10256" max="10256" width="9.6640625" style="1" customWidth="1"/>
    <col min="10257" max="10257" width="11.44140625" style="1" customWidth="1"/>
    <col min="10258" max="10258" width="20.21875" style="1" customWidth="1"/>
    <col min="10259" max="10264" width="0" style="1" hidden="1" customWidth="1"/>
    <col min="10265" max="10496" width="8.88671875" style="1"/>
    <col min="10497" max="10497" width="10.88671875" style="1" customWidth="1"/>
    <col min="10498" max="10498" width="12.77734375" style="1" customWidth="1"/>
    <col min="10499" max="10499" width="9.77734375" style="1" customWidth="1"/>
    <col min="10500" max="10500" width="16" style="1" customWidth="1"/>
    <col min="10501" max="10501" width="3.33203125" style="1" customWidth="1"/>
    <col min="10502" max="10502" width="3.44140625" style="1" customWidth="1"/>
    <col min="10503" max="10503" width="8.44140625" style="1" customWidth="1"/>
    <col min="10504" max="10504" width="11.33203125" style="1" customWidth="1"/>
    <col min="10505" max="10505" width="17.77734375" style="1" customWidth="1"/>
    <col min="10506" max="10506" width="10.88671875" style="1" customWidth="1"/>
    <col min="10507" max="10507" width="12.77734375" style="1" customWidth="1"/>
    <col min="10508" max="10508" width="9.77734375" style="1" customWidth="1"/>
    <col min="10509" max="10509" width="16.33203125" style="1" customWidth="1"/>
    <col min="10510" max="10510" width="4.21875" style="1" customWidth="1"/>
    <col min="10511" max="10511" width="3.33203125" style="1" customWidth="1"/>
    <col min="10512" max="10512" width="9.6640625" style="1" customWidth="1"/>
    <col min="10513" max="10513" width="11.44140625" style="1" customWidth="1"/>
    <col min="10514" max="10514" width="20.21875" style="1" customWidth="1"/>
    <col min="10515" max="10520" width="0" style="1" hidden="1" customWidth="1"/>
    <col min="10521" max="10752" width="8.88671875" style="1"/>
    <col min="10753" max="10753" width="10.88671875" style="1" customWidth="1"/>
    <col min="10754" max="10754" width="12.77734375" style="1" customWidth="1"/>
    <col min="10755" max="10755" width="9.77734375" style="1" customWidth="1"/>
    <col min="10756" max="10756" width="16" style="1" customWidth="1"/>
    <col min="10757" max="10757" width="3.33203125" style="1" customWidth="1"/>
    <col min="10758" max="10758" width="3.44140625" style="1" customWidth="1"/>
    <col min="10759" max="10759" width="8.44140625" style="1" customWidth="1"/>
    <col min="10760" max="10760" width="11.33203125" style="1" customWidth="1"/>
    <col min="10761" max="10761" width="17.77734375" style="1" customWidth="1"/>
    <col min="10762" max="10762" width="10.88671875" style="1" customWidth="1"/>
    <col min="10763" max="10763" width="12.77734375" style="1" customWidth="1"/>
    <col min="10764" max="10764" width="9.77734375" style="1" customWidth="1"/>
    <col min="10765" max="10765" width="16.33203125" style="1" customWidth="1"/>
    <col min="10766" max="10766" width="4.21875" style="1" customWidth="1"/>
    <col min="10767" max="10767" width="3.33203125" style="1" customWidth="1"/>
    <col min="10768" max="10768" width="9.6640625" style="1" customWidth="1"/>
    <col min="10769" max="10769" width="11.44140625" style="1" customWidth="1"/>
    <col min="10770" max="10770" width="20.21875" style="1" customWidth="1"/>
    <col min="10771" max="10776" width="0" style="1" hidden="1" customWidth="1"/>
    <col min="10777" max="11008" width="8.88671875" style="1"/>
    <col min="11009" max="11009" width="10.88671875" style="1" customWidth="1"/>
    <col min="11010" max="11010" width="12.77734375" style="1" customWidth="1"/>
    <col min="11011" max="11011" width="9.77734375" style="1" customWidth="1"/>
    <col min="11012" max="11012" width="16" style="1" customWidth="1"/>
    <col min="11013" max="11013" width="3.33203125" style="1" customWidth="1"/>
    <col min="11014" max="11014" width="3.44140625" style="1" customWidth="1"/>
    <col min="11015" max="11015" width="8.44140625" style="1" customWidth="1"/>
    <col min="11016" max="11016" width="11.33203125" style="1" customWidth="1"/>
    <col min="11017" max="11017" width="17.77734375" style="1" customWidth="1"/>
    <col min="11018" max="11018" width="10.88671875" style="1" customWidth="1"/>
    <col min="11019" max="11019" width="12.77734375" style="1" customWidth="1"/>
    <col min="11020" max="11020" width="9.77734375" style="1" customWidth="1"/>
    <col min="11021" max="11021" width="16.33203125" style="1" customWidth="1"/>
    <col min="11022" max="11022" width="4.21875" style="1" customWidth="1"/>
    <col min="11023" max="11023" width="3.33203125" style="1" customWidth="1"/>
    <col min="11024" max="11024" width="9.6640625" style="1" customWidth="1"/>
    <col min="11025" max="11025" width="11.44140625" style="1" customWidth="1"/>
    <col min="11026" max="11026" width="20.21875" style="1" customWidth="1"/>
    <col min="11027" max="11032" width="0" style="1" hidden="1" customWidth="1"/>
    <col min="11033" max="11264" width="8.88671875" style="1"/>
    <col min="11265" max="11265" width="10.88671875" style="1" customWidth="1"/>
    <col min="11266" max="11266" width="12.77734375" style="1" customWidth="1"/>
    <col min="11267" max="11267" width="9.77734375" style="1" customWidth="1"/>
    <col min="11268" max="11268" width="16" style="1" customWidth="1"/>
    <col min="11269" max="11269" width="3.33203125" style="1" customWidth="1"/>
    <col min="11270" max="11270" width="3.44140625" style="1" customWidth="1"/>
    <col min="11271" max="11271" width="8.44140625" style="1" customWidth="1"/>
    <col min="11272" max="11272" width="11.33203125" style="1" customWidth="1"/>
    <col min="11273" max="11273" width="17.77734375" style="1" customWidth="1"/>
    <col min="11274" max="11274" width="10.88671875" style="1" customWidth="1"/>
    <col min="11275" max="11275" width="12.77734375" style="1" customWidth="1"/>
    <col min="11276" max="11276" width="9.77734375" style="1" customWidth="1"/>
    <col min="11277" max="11277" width="16.33203125" style="1" customWidth="1"/>
    <col min="11278" max="11278" width="4.21875" style="1" customWidth="1"/>
    <col min="11279" max="11279" width="3.33203125" style="1" customWidth="1"/>
    <col min="11280" max="11280" width="9.6640625" style="1" customWidth="1"/>
    <col min="11281" max="11281" width="11.44140625" style="1" customWidth="1"/>
    <col min="11282" max="11282" width="20.21875" style="1" customWidth="1"/>
    <col min="11283" max="11288" width="0" style="1" hidden="1" customWidth="1"/>
    <col min="11289" max="11520" width="8.88671875" style="1"/>
    <col min="11521" max="11521" width="10.88671875" style="1" customWidth="1"/>
    <col min="11522" max="11522" width="12.77734375" style="1" customWidth="1"/>
    <col min="11523" max="11523" width="9.77734375" style="1" customWidth="1"/>
    <col min="11524" max="11524" width="16" style="1" customWidth="1"/>
    <col min="11525" max="11525" width="3.33203125" style="1" customWidth="1"/>
    <col min="11526" max="11526" width="3.44140625" style="1" customWidth="1"/>
    <col min="11527" max="11527" width="8.44140625" style="1" customWidth="1"/>
    <col min="11528" max="11528" width="11.33203125" style="1" customWidth="1"/>
    <col min="11529" max="11529" width="17.77734375" style="1" customWidth="1"/>
    <col min="11530" max="11530" width="10.88671875" style="1" customWidth="1"/>
    <col min="11531" max="11531" width="12.77734375" style="1" customWidth="1"/>
    <col min="11532" max="11532" width="9.77734375" style="1" customWidth="1"/>
    <col min="11533" max="11533" width="16.33203125" style="1" customWidth="1"/>
    <col min="11534" max="11534" width="4.21875" style="1" customWidth="1"/>
    <col min="11535" max="11535" width="3.33203125" style="1" customWidth="1"/>
    <col min="11536" max="11536" width="9.6640625" style="1" customWidth="1"/>
    <col min="11537" max="11537" width="11.44140625" style="1" customWidth="1"/>
    <col min="11538" max="11538" width="20.21875" style="1" customWidth="1"/>
    <col min="11539" max="11544" width="0" style="1" hidden="1" customWidth="1"/>
    <col min="11545" max="11776" width="8.88671875" style="1"/>
    <col min="11777" max="11777" width="10.88671875" style="1" customWidth="1"/>
    <col min="11778" max="11778" width="12.77734375" style="1" customWidth="1"/>
    <col min="11779" max="11779" width="9.77734375" style="1" customWidth="1"/>
    <col min="11780" max="11780" width="16" style="1" customWidth="1"/>
    <col min="11781" max="11781" width="3.33203125" style="1" customWidth="1"/>
    <col min="11782" max="11782" width="3.44140625" style="1" customWidth="1"/>
    <col min="11783" max="11783" width="8.44140625" style="1" customWidth="1"/>
    <col min="11784" max="11784" width="11.33203125" style="1" customWidth="1"/>
    <col min="11785" max="11785" width="17.77734375" style="1" customWidth="1"/>
    <col min="11786" max="11786" width="10.88671875" style="1" customWidth="1"/>
    <col min="11787" max="11787" width="12.77734375" style="1" customWidth="1"/>
    <col min="11788" max="11788" width="9.77734375" style="1" customWidth="1"/>
    <col min="11789" max="11789" width="16.33203125" style="1" customWidth="1"/>
    <col min="11790" max="11790" width="4.21875" style="1" customWidth="1"/>
    <col min="11791" max="11791" width="3.33203125" style="1" customWidth="1"/>
    <col min="11792" max="11792" width="9.6640625" style="1" customWidth="1"/>
    <col min="11793" max="11793" width="11.44140625" style="1" customWidth="1"/>
    <col min="11794" max="11794" width="20.21875" style="1" customWidth="1"/>
    <col min="11795" max="11800" width="0" style="1" hidden="1" customWidth="1"/>
    <col min="11801" max="12032" width="8.88671875" style="1"/>
    <col min="12033" max="12033" width="10.88671875" style="1" customWidth="1"/>
    <col min="12034" max="12034" width="12.77734375" style="1" customWidth="1"/>
    <col min="12035" max="12035" width="9.77734375" style="1" customWidth="1"/>
    <col min="12036" max="12036" width="16" style="1" customWidth="1"/>
    <col min="12037" max="12037" width="3.33203125" style="1" customWidth="1"/>
    <col min="12038" max="12038" width="3.44140625" style="1" customWidth="1"/>
    <col min="12039" max="12039" width="8.44140625" style="1" customWidth="1"/>
    <col min="12040" max="12040" width="11.33203125" style="1" customWidth="1"/>
    <col min="12041" max="12041" width="17.77734375" style="1" customWidth="1"/>
    <col min="12042" max="12042" width="10.88671875" style="1" customWidth="1"/>
    <col min="12043" max="12043" width="12.77734375" style="1" customWidth="1"/>
    <col min="12044" max="12044" width="9.77734375" style="1" customWidth="1"/>
    <col min="12045" max="12045" width="16.33203125" style="1" customWidth="1"/>
    <col min="12046" max="12046" width="4.21875" style="1" customWidth="1"/>
    <col min="12047" max="12047" width="3.33203125" style="1" customWidth="1"/>
    <col min="12048" max="12048" width="9.6640625" style="1" customWidth="1"/>
    <col min="12049" max="12049" width="11.44140625" style="1" customWidth="1"/>
    <col min="12050" max="12050" width="20.21875" style="1" customWidth="1"/>
    <col min="12051" max="12056" width="0" style="1" hidden="1" customWidth="1"/>
    <col min="12057" max="12288" width="8.88671875" style="1"/>
    <col min="12289" max="12289" width="10.88671875" style="1" customWidth="1"/>
    <col min="12290" max="12290" width="12.77734375" style="1" customWidth="1"/>
    <col min="12291" max="12291" width="9.77734375" style="1" customWidth="1"/>
    <col min="12292" max="12292" width="16" style="1" customWidth="1"/>
    <col min="12293" max="12293" width="3.33203125" style="1" customWidth="1"/>
    <col min="12294" max="12294" width="3.44140625" style="1" customWidth="1"/>
    <col min="12295" max="12295" width="8.44140625" style="1" customWidth="1"/>
    <col min="12296" max="12296" width="11.33203125" style="1" customWidth="1"/>
    <col min="12297" max="12297" width="17.77734375" style="1" customWidth="1"/>
    <col min="12298" max="12298" width="10.88671875" style="1" customWidth="1"/>
    <col min="12299" max="12299" width="12.77734375" style="1" customWidth="1"/>
    <col min="12300" max="12300" width="9.77734375" style="1" customWidth="1"/>
    <col min="12301" max="12301" width="16.33203125" style="1" customWidth="1"/>
    <col min="12302" max="12302" width="4.21875" style="1" customWidth="1"/>
    <col min="12303" max="12303" width="3.33203125" style="1" customWidth="1"/>
    <col min="12304" max="12304" width="9.6640625" style="1" customWidth="1"/>
    <col min="12305" max="12305" width="11.44140625" style="1" customWidth="1"/>
    <col min="12306" max="12306" width="20.21875" style="1" customWidth="1"/>
    <col min="12307" max="12312" width="0" style="1" hidden="1" customWidth="1"/>
    <col min="12313" max="12544" width="8.88671875" style="1"/>
    <col min="12545" max="12545" width="10.88671875" style="1" customWidth="1"/>
    <col min="12546" max="12546" width="12.77734375" style="1" customWidth="1"/>
    <col min="12547" max="12547" width="9.77734375" style="1" customWidth="1"/>
    <col min="12548" max="12548" width="16" style="1" customWidth="1"/>
    <col min="12549" max="12549" width="3.33203125" style="1" customWidth="1"/>
    <col min="12550" max="12550" width="3.44140625" style="1" customWidth="1"/>
    <col min="12551" max="12551" width="8.44140625" style="1" customWidth="1"/>
    <col min="12552" max="12552" width="11.33203125" style="1" customWidth="1"/>
    <col min="12553" max="12553" width="17.77734375" style="1" customWidth="1"/>
    <col min="12554" max="12554" width="10.88671875" style="1" customWidth="1"/>
    <col min="12555" max="12555" width="12.77734375" style="1" customWidth="1"/>
    <col min="12556" max="12556" width="9.77734375" style="1" customWidth="1"/>
    <col min="12557" max="12557" width="16.33203125" style="1" customWidth="1"/>
    <col min="12558" max="12558" width="4.21875" style="1" customWidth="1"/>
    <col min="12559" max="12559" width="3.33203125" style="1" customWidth="1"/>
    <col min="12560" max="12560" width="9.6640625" style="1" customWidth="1"/>
    <col min="12561" max="12561" width="11.44140625" style="1" customWidth="1"/>
    <col min="12562" max="12562" width="20.21875" style="1" customWidth="1"/>
    <col min="12563" max="12568" width="0" style="1" hidden="1" customWidth="1"/>
    <col min="12569" max="12800" width="8.88671875" style="1"/>
    <col min="12801" max="12801" width="10.88671875" style="1" customWidth="1"/>
    <col min="12802" max="12802" width="12.77734375" style="1" customWidth="1"/>
    <col min="12803" max="12803" width="9.77734375" style="1" customWidth="1"/>
    <col min="12804" max="12804" width="16" style="1" customWidth="1"/>
    <col min="12805" max="12805" width="3.33203125" style="1" customWidth="1"/>
    <col min="12806" max="12806" width="3.44140625" style="1" customWidth="1"/>
    <col min="12807" max="12807" width="8.44140625" style="1" customWidth="1"/>
    <col min="12808" max="12808" width="11.33203125" style="1" customWidth="1"/>
    <col min="12809" max="12809" width="17.77734375" style="1" customWidth="1"/>
    <col min="12810" max="12810" width="10.88671875" style="1" customWidth="1"/>
    <col min="12811" max="12811" width="12.77734375" style="1" customWidth="1"/>
    <col min="12812" max="12812" width="9.77734375" style="1" customWidth="1"/>
    <col min="12813" max="12813" width="16.33203125" style="1" customWidth="1"/>
    <col min="12814" max="12814" width="4.21875" style="1" customWidth="1"/>
    <col min="12815" max="12815" width="3.33203125" style="1" customWidth="1"/>
    <col min="12816" max="12816" width="9.6640625" style="1" customWidth="1"/>
    <col min="12817" max="12817" width="11.44140625" style="1" customWidth="1"/>
    <col min="12818" max="12818" width="20.21875" style="1" customWidth="1"/>
    <col min="12819" max="12824" width="0" style="1" hidden="1" customWidth="1"/>
    <col min="12825" max="13056" width="8.88671875" style="1"/>
    <col min="13057" max="13057" width="10.88671875" style="1" customWidth="1"/>
    <col min="13058" max="13058" width="12.77734375" style="1" customWidth="1"/>
    <col min="13059" max="13059" width="9.77734375" style="1" customWidth="1"/>
    <col min="13060" max="13060" width="16" style="1" customWidth="1"/>
    <col min="13061" max="13061" width="3.33203125" style="1" customWidth="1"/>
    <col min="13062" max="13062" width="3.44140625" style="1" customWidth="1"/>
    <col min="13063" max="13063" width="8.44140625" style="1" customWidth="1"/>
    <col min="13064" max="13064" width="11.33203125" style="1" customWidth="1"/>
    <col min="13065" max="13065" width="17.77734375" style="1" customWidth="1"/>
    <col min="13066" max="13066" width="10.88671875" style="1" customWidth="1"/>
    <col min="13067" max="13067" width="12.77734375" style="1" customWidth="1"/>
    <col min="13068" max="13068" width="9.77734375" style="1" customWidth="1"/>
    <col min="13069" max="13069" width="16.33203125" style="1" customWidth="1"/>
    <col min="13070" max="13070" width="4.21875" style="1" customWidth="1"/>
    <col min="13071" max="13071" width="3.33203125" style="1" customWidth="1"/>
    <col min="13072" max="13072" width="9.6640625" style="1" customWidth="1"/>
    <col min="13073" max="13073" width="11.44140625" style="1" customWidth="1"/>
    <col min="13074" max="13074" width="20.21875" style="1" customWidth="1"/>
    <col min="13075" max="13080" width="0" style="1" hidden="1" customWidth="1"/>
    <col min="13081" max="13312" width="8.88671875" style="1"/>
    <col min="13313" max="13313" width="10.88671875" style="1" customWidth="1"/>
    <col min="13314" max="13314" width="12.77734375" style="1" customWidth="1"/>
    <col min="13315" max="13315" width="9.77734375" style="1" customWidth="1"/>
    <col min="13316" max="13316" width="16" style="1" customWidth="1"/>
    <col min="13317" max="13317" width="3.33203125" style="1" customWidth="1"/>
    <col min="13318" max="13318" width="3.44140625" style="1" customWidth="1"/>
    <col min="13319" max="13319" width="8.44140625" style="1" customWidth="1"/>
    <col min="13320" max="13320" width="11.33203125" style="1" customWidth="1"/>
    <col min="13321" max="13321" width="17.77734375" style="1" customWidth="1"/>
    <col min="13322" max="13322" width="10.88671875" style="1" customWidth="1"/>
    <col min="13323" max="13323" width="12.77734375" style="1" customWidth="1"/>
    <col min="13324" max="13324" width="9.77734375" style="1" customWidth="1"/>
    <col min="13325" max="13325" width="16.33203125" style="1" customWidth="1"/>
    <col min="13326" max="13326" width="4.21875" style="1" customWidth="1"/>
    <col min="13327" max="13327" width="3.33203125" style="1" customWidth="1"/>
    <col min="13328" max="13328" width="9.6640625" style="1" customWidth="1"/>
    <col min="13329" max="13329" width="11.44140625" style="1" customWidth="1"/>
    <col min="13330" max="13330" width="20.21875" style="1" customWidth="1"/>
    <col min="13331" max="13336" width="0" style="1" hidden="1" customWidth="1"/>
    <col min="13337" max="13568" width="8.88671875" style="1"/>
    <col min="13569" max="13569" width="10.88671875" style="1" customWidth="1"/>
    <col min="13570" max="13570" width="12.77734375" style="1" customWidth="1"/>
    <col min="13571" max="13571" width="9.77734375" style="1" customWidth="1"/>
    <col min="13572" max="13572" width="16" style="1" customWidth="1"/>
    <col min="13573" max="13573" width="3.33203125" style="1" customWidth="1"/>
    <col min="13574" max="13574" width="3.44140625" style="1" customWidth="1"/>
    <col min="13575" max="13575" width="8.44140625" style="1" customWidth="1"/>
    <col min="13576" max="13576" width="11.33203125" style="1" customWidth="1"/>
    <col min="13577" max="13577" width="17.77734375" style="1" customWidth="1"/>
    <col min="13578" max="13578" width="10.88671875" style="1" customWidth="1"/>
    <col min="13579" max="13579" width="12.77734375" style="1" customWidth="1"/>
    <col min="13580" max="13580" width="9.77734375" style="1" customWidth="1"/>
    <col min="13581" max="13581" width="16.33203125" style="1" customWidth="1"/>
    <col min="13582" max="13582" width="4.21875" style="1" customWidth="1"/>
    <col min="13583" max="13583" width="3.33203125" style="1" customWidth="1"/>
    <col min="13584" max="13584" width="9.6640625" style="1" customWidth="1"/>
    <col min="13585" max="13585" width="11.44140625" style="1" customWidth="1"/>
    <col min="13586" max="13586" width="20.21875" style="1" customWidth="1"/>
    <col min="13587" max="13592" width="0" style="1" hidden="1" customWidth="1"/>
    <col min="13593" max="13824" width="8.88671875" style="1"/>
    <col min="13825" max="13825" width="10.88671875" style="1" customWidth="1"/>
    <col min="13826" max="13826" width="12.77734375" style="1" customWidth="1"/>
    <col min="13827" max="13827" width="9.77734375" style="1" customWidth="1"/>
    <col min="13828" max="13828" width="16" style="1" customWidth="1"/>
    <col min="13829" max="13829" width="3.33203125" style="1" customWidth="1"/>
    <col min="13830" max="13830" width="3.44140625" style="1" customWidth="1"/>
    <col min="13831" max="13831" width="8.44140625" style="1" customWidth="1"/>
    <col min="13832" max="13832" width="11.33203125" style="1" customWidth="1"/>
    <col min="13833" max="13833" width="17.77734375" style="1" customWidth="1"/>
    <col min="13834" max="13834" width="10.88671875" style="1" customWidth="1"/>
    <col min="13835" max="13835" width="12.77734375" style="1" customWidth="1"/>
    <col min="13836" max="13836" width="9.77734375" style="1" customWidth="1"/>
    <col min="13837" max="13837" width="16.33203125" style="1" customWidth="1"/>
    <col min="13838" max="13838" width="4.21875" style="1" customWidth="1"/>
    <col min="13839" max="13839" width="3.33203125" style="1" customWidth="1"/>
    <col min="13840" max="13840" width="9.6640625" style="1" customWidth="1"/>
    <col min="13841" max="13841" width="11.44140625" style="1" customWidth="1"/>
    <col min="13842" max="13842" width="20.21875" style="1" customWidth="1"/>
    <col min="13843" max="13848" width="0" style="1" hidden="1" customWidth="1"/>
    <col min="13849" max="14080" width="8.88671875" style="1"/>
    <col min="14081" max="14081" width="10.88671875" style="1" customWidth="1"/>
    <col min="14082" max="14082" width="12.77734375" style="1" customWidth="1"/>
    <col min="14083" max="14083" width="9.77734375" style="1" customWidth="1"/>
    <col min="14084" max="14084" width="16" style="1" customWidth="1"/>
    <col min="14085" max="14085" width="3.33203125" style="1" customWidth="1"/>
    <col min="14086" max="14086" width="3.44140625" style="1" customWidth="1"/>
    <col min="14087" max="14087" width="8.44140625" style="1" customWidth="1"/>
    <col min="14088" max="14088" width="11.33203125" style="1" customWidth="1"/>
    <col min="14089" max="14089" width="17.77734375" style="1" customWidth="1"/>
    <col min="14090" max="14090" width="10.88671875" style="1" customWidth="1"/>
    <col min="14091" max="14091" width="12.77734375" style="1" customWidth="1"/>
    <col min="14092" max="14092" width="9.77734375" style="1" customWidth="1"/>
    <col min="14093" max="14093" width="16.33203125" style="1" customWidth="1"/>
    <col min="14094" max="14094" width="4.21875" style="1" customWidth="1"/>
    <col min="14095" max="14095" width="3.33203125" style="1" customWidth="1"/>
    <col min="14096" max="14096" width="9.6640625" style="1" customWidth="1"/>
    <col min="14097" max="14097" width="11.44140625" style="1" customWidth="1"/>
    <col min="14098" max="14098" width="20.21875" style="1" customWidth="1"/>
    <col min="14099" max="14104" width="0" style="1" hidden="1" customWidth="1"/>
    <col min="14105" max="14336" width="8.88671875" style="1"/>
    <col min="14337" max="14337" width="10.88671875" style="1" customWidth="1"/>
    <col min="14338" max="14338" width="12.77734375" style="1" customWidth="1"/>
    <col min="14339" max="14339" width="9.77734375" style="1" customWidth="1"/>
    <col min="14340" max="14340" width="16" style="1" customWidth="1"/>
    <col min="14341" max="14341" width="3.33203125" style="1" customWidth="1"/>
    <col min="14342" max="14342" width="3.44140625" style="1" customWidth="1"/>
    <col min="14343" max="14343" width="8.44140625" style="1" customWidth="1"/>
    <col min="14344" max="14344" width="11.33203125" style="1" customWidth="1"/>
    <col min="14345" max="14345" width="17.77734375" style="1" customWidth="1"/>
    <col min="14346" max="14346" width="10.88671875" style="1" customWidth="1"/>
    <col min="14347" max="14347" width="12.77734375" style="1" customWidth="1"/>
    <col min="14348" max="14348" width="9.77734375" style="1" customWidth="1"/>
    <col min="14349" max="14349" width="16.33203125" style="1" customWidth="1"/>
    <col min="14350" max="14350" width="4.21875" style="1" customWidth="1"/>
    <col min="14351" max="14351" width="3.33203125" style="1" customWidth="1"/>
    <col min="14352" max="14352" width="9.6640625" style="1" customWidth="1"/>
    <col min="14353" max="14353" width="11.44140625" style="1" customWidth="1"/>
    <col min="14354" max="14354" width="20.21875" style="1" customWidth="1"/>
    <col min="14355" max="14360" width="0" style="1" hidden="1" customWidth="1"/>
    <col min="14361" max="14592" width="8.88671875" style="1"/>
    <col min="14593" max="14593" width="10.88671875" style="1" customWidth="1"/>
    <col min="14594" max="14594" width="12.77734375" style="1" customWidth="1"/>
    <col min="14595" max="14595" width="9.77734375" style="1" customWidth="1"/>
    <col min="14596" max="14596" width="16" style="1" customWidth="1"/>
    <col min="14597" max="14597" width="3.33203125" style="1" customWidth="1"/>
    <col min="14598" max="14598" width="3.44140625" style="1" customWidth="1"/>
    <col min="14599" max="14599" width="8.44140625" style="1" customWidth="1"/>
    <col min="14600" max="14600" width="11.33203125" style="1" customWidth="1"/>
    <col min="14601" max="14601" width="17.77734375" style="1" customWidth="1"/>
    <col min="14602" max="14602" width="10.88671875" style="1" customWidth="1"/>
    <col min="14603" max="14603" width="12.77734375" style="1" customWidth="1"/>
    <col min="14604" max="14604" width="9.77734375" style="1" customWidth="1"/>
    <col min="14605" max="14605" width="16.33203125" style="1" customWidth="1"/>
    <col min="14606" max="14606" width="4.21875" style="1" customWidth="1"/>
    <col min="14607" max="14607" width="3.33203125" style="1" customWidth="1"/>
    <col min="14608" max="14608" width="9.6640625" style="1" customWidth="1"/>
    <col min="14609" max="14609" width="11.44140625" style="1" customWidth="1"/>
    <col min="14610" max="14610" width="20.21875" style="1" customWidth="1"/>
    <col min="14611" max="14616" width="0" style="1" hidden="1" customWidth="1"/>
    <col min="14617" max="14848" width="8.88671875" style="1"/>
    <col min="14849" max="14849" width="10.88671875" style="1" customWidth="1"/>
    <col min="14850" max="14850" width="12.77734375" style="1" customWidth="1"/>
    <col min="14851" max="14851" width="9.77734375" style="1" customWidth="1"/>
    <col min="14852" max="14852" width="16" style="1" customWidth="1"/>
    <col min="14853" max="14853" width="3.33203125" style="1" customWidth="1"/>
    <col min="14854" max="14854" width="3.44140625" style="1" customWidth="1"/>
    <col min="14855" max="14855" width="8.44140625" style="1" customWidth="1"/>
    <col min="14856" max="14856" width="11.33203125" style="1" customWidth="1"/>
    <col min="14857" max="14857" width="17.77734375" style="1" customWidth="1"/>
    <col min="14858" max="14858" width="10.88671875" style="1" customWidth="1"/>
    <col min="14859" max="14859" width="12.77734375" style="1" customWidth="1"/>
    <col min="14860" max="14860" width="9.77734375" style="1" customWidth="1"/>
    <col min="14861" max="14861" width="16.33203125" style="1" customWidth="1"/>
    <col min="14862" max="14862" width="4.21875" style="1" customWidth="1"/>
    <col min="14863" max="14863" width="3.33203125" style="1" customWidth="1"/>
    <col min="14864" max="14864" width="9.6640625" style="1" customWidth="1"/>
    <col min="14865" max="14865" width="11.44140625" style="1" customWidth="1"/>
    <col min="14866" max="14866" width="20.21875" style="1" customWidth="1"/>
    <col min="14867" max="14872" width="0" style="1" hidden="1" customWidth="1"/>
    <col min="14873" max="15104" width="8.88671875" style="1"/>
    <col min="15105" max="15105" width="10.88671875" style="1" customWidth="1"/>
    <col min="15106" max="15106" width="12.77734375" style="1" customWidth="1"/>
    <col min="15107" max="15107" width="9.77734375" style="1" customWidth="1"/>
    <col min="15108" max="15108" width="16" style="1" customWidth="1"/>
    <col min="15109" max="15109" width="3.33203125" style="1" customWidth="1"/>
    <col min="15110" max="15110" width="3.44140625" style="1" customWidth="1"/>
    <col min="15111" max="15111" width="8.44140625" style="1" customWidth="1"/>
    <col min="15112" max="15112" width="11.33203125" style="1" customWidth="1"/>
    <col min="15113" max="15113" width="17.77734375" style="1" customWidth="1"/>
    <col min="15114" max="15114" width="10.88671875" style="1" customWidth="1"/>
    <col min="15115" max="15115" width="12.77734375" style="1" customWidth="1"/>
    <col min="15116" max="15116" width="9.77734375" style="1" customWidth="1"/>
    <col min="15117" max="15117" width="16.33203125" style="1" customWidth="1"/>
    <col min="15118" max="15118" width="4.21875" style="1" customWidth="1"/>
    <col min="15119" max="15119" width="3.33203125" style="1" customWidth="1"/>
    <col min="15120" max="15120" width="9.6640625" style="1" customWidth="1"/>
    <col min="15121" max="15121" width="11.44140625" style="1" customWidth="1"/>
    <col min="15122" max="15122" width="20.21875" style="1" customWidth="1"/>
    <col min="15123" max="15128" width="0" style="1" hidden="1" customWidth="1"/>
    <col min="15129" max="15360" width="8.88671875" style="1"/>
    <col min="15361" max="15361" width="10.88671875" style="1" customWidth="1"/>
    <col min="15362" max="15362" width="12.77734375" style="1" customWidth="1"/>
    <col min="15363" max="15363" width="9.77734375" style="1" customWidth="1"/>
    <col min="15364" max="15364" width="16" style="1" customWidth="1"/>
    <col min="15365" max="15365" width="3.33203125" style="1" customWidth="1"/>
    <col min="15366" max="15366" width="3.44140625" style="1" customWidth="1"/>
    <col min="15367" max="15367" width="8.44140625" style="1" customWidth="1"/>
    <col min="15368" max="15368" width="11.33203125" style="1" customWidth="1"/>
    <col min="15369" max="15369" width="17.77734375" style="1" customWidth="1"/>
    <col min="15370" max="15370" width="10.88671875" style="1" customWidth="1"/>
    <col min="15371" max="15371" width="12.77734375" style="1" customWidth="1"/>
    <col min="15372" max="15372" width="9.77734375" style="1" customWidth="1"/>
    <col min="15373" max="15373" width="16.33203125" style="1" customWidth="1"/>
    <col min="15374" max="15374" width="4.21875" style="1" customWidth="1"/>
    <col min="15375" max="15375" width="3.33203125" style="1" customWidth="1"/>
    <col min="15376" max="15376" width="9.6640625" style="1" customWidth="1"/>
    <col min="15377" max="15377" width="11.44140625" style="1" customWidth="1"/>
    <col min="15378" max="15378" width="20.21875" style="1" customWidth="1"/>
    <col min="15379" max="15384" width="0" style="1" hidden="1" customWidth="1"/>
    <col min="15385" max="15616" width="8.88671875" style="1"/>
    <col min="15617" max="15617" width="10.88671875" style="1" customWidth="1"/>
    <col min="15618" max="15618" width="12.77734375" style="1" customWidth="1"/>
    <col min="15619" max="15619" width="9.77734375" style="1" customWidth="1"/>
    <col min="15620" max="15620" width="16" style="1" customWidth="1"/>
    <col min="15621" max="15621" width="3.33203125" style="1" customWidth="1"/>
    <col min="15622" max="15622" width="3.44140625" style="1" customWidth="1"/>
    <col min="15623" max="15623" width="8.44140625" style="1" customWidth="1"/>
    <col min="15624" max="15624" width="11.33203125" style="1" customWidth="1"/>
    <col min="15625" max="15625" width="17.77734375" style="1" customWidth="1"/>
    <col min="15626" max="15626" width="10.88671875" style="1" customWidth="1"/>
    <col min="15627" max="15627" width="12.77734375" style="1" customWidth="1"/>
    <col min="15628" max="15628" width="9.77734375" style="1" customWidth="1"/>
    <col min="15629" max="15629" width="16.33203125" style="1" customWidth="1"/>
    <col min="15630" max="15630" width="4.21875" style="1" customWidth="1"/>
    <col min="15631" max="15631" width="3.33203125" style="1" customWidth="1"/>
    <col min="15632" max="15632" width="9.6640625" style="1" customWidth="1"/>
    <col min="15633" max="15633" width="11.44140625" style="1" customWidth="1"/>
    <col min="15634" max="15634" width="20.21875" style="1" customWidth="1"/>
    <col min="15635" max="15640" width="0" style="1" hidden="1" customWidth="1"/>
    <col min="15641" max="15872" width="8.88671875" style="1"/>
    <col min="15873" max="15873" width="10.88671875" style="1" customWidth="1"/>
    <col min="15874" max="15874" width="12.77734375" style="1" customWidth="1"/>
    <col min="15875" max="15875" width="9.77734375" style="1" customWidth="1"/>
    <col min="15876" max="15876" width="16" style="1" customWidth="1"/>
    <col min="15877" max="15877" width="3.33203125" style="1" customWidth="1"/>
    <col min="15878" max="15878" width="3.44140625" style="1" customWidth="1"/>
    <col min="15879" max="15879" width="8.44140625" style="1" customWidth="1"/>
    <col min="15880" max="15880" width="11.33203125" style="1" customWidth="1"/>
    <col min="15881" max="15881" width="17.77734375" style="1" customWidth="1"/>
    <col min="15882" max="15882" width="10.88671875" style="1" customWidth="1"/>
    <col min="15883" max="15883" width="12.77734375" style="1" customWidth="1"/>
    <col min="15884" max="15884" width="9.77734375" style="1" customWidth="1"/>
    <col min="15885" max="15885" width="16.33203125" style="1" customWidth="1"/>
    <col min="15886" max="15886" width="4.21875" style="1" customWidth="1"/>
    <col min="15887" max="15887" width="3.33203125" style="1" customWidth="1"/>
    <col min="15888" max="15888" width="9.6640625" style="1" customWidth="1"/>
    <col min="15889" max="15889" width="11.44140625" style="1" customWidth="1"/>
    <col min="15890" max="15890" width="20.21875" style="1" customWidth="1"/>
    <col min="15891" max="15896" width="0" style="1" hidden="1" customWidth="1"/>
    <col min="15897" max="16128" width="8.88671875" style="1"/>
    <col min="16129" max="16129" width="10.88671875" style="1" customWidth="1"/>
    <col min="16130" max="16130" width="12.77734375" style="1" customWidth="1"/>
    <col min="16131" max="16131" width="9.77734375" style="1" customWidth="1"/>
    <col min="16132" max="16132" width="16" style="1" customWidth="1"/>
    <col min="16133" max="16133" width="3.33203125" style="1" customWidth="1"/>
    <col min="16134" max="16134" width="3.44140625" style="1" customWidth="1"/>
    <col min="16135" max="16135" width="8.44140625" style="1" customWidth="1"/>
    <col min="16136" max="16136" width="11.33203125" style="1" customWidth="1"/>
    <col min="16137" max="16137" width="17.77734375" style="1" customWidth="1"/>
    <col min="16138" max="16138" width="10.88671875" style="1" customWidth="1"/>
    <col min="16139" max="16139" width="12.77734375" style="1" customWidth="1"/>
    <col min="16140" max="16140" width="9.77734375" style="1" customWidth="1"/>
    <col min="16141" max="16141" width="16.33203125" style="1" customWidth="1"/>
    <col min="16142" max="16142" width="4.21875" style="1" customWidth="1"/>
    <col min="16143" max="16143" width="3.33203125" style="1" customWidth="1"/>
    <col min="16144" max="16144" width="9.6640625" style="1" customWidth="1"/>
    <col min="16145" max="16145" width="11.44140625" style="1" customWidth="1"/>
    <col min="16146" max="16146" width="20.21875" style="1" customWidth="1"/>
    <col min="16147" max="16152" width="0" style="1" hidden="1" customWidth="1"/>
    <col min="16153" max="16384" width="8.88671875" style="1"/>
  </cols>
  <sheetData>
    <row r="1" spans="1:18" ht="30" customHeight="1" thickBot="1">
      <c r="A1" s="185" t="s">
        <v>0</v>
      </c>
      <c r="B1" s="186"/>
      <c r="C1" s="186"/>
      <c r="D1" s="186"/>
      <c r="E1" s="186"/>
      <c r="F1" s="186"/>
      <c r="G1" s="186"/>
      <c r="H1" s="186"/>
      <c r="I1" s="187"/>
      <c r="J1" s="188" t="s">
        <v>1</v>
      </c>
      <c r="K1" s="189"/>
      <c r="L1" s="189"/>
      <c r="M1" s="189"/>
      <c r="N1" s="189"/>
      <c r="O1" s="189"/>
      <c r="P1" s="189"/>
      <c r="Q1" s="189"/>
      <c r="R1" s="190"/>
    </row>
    <row r="2" spans="1:18" ht="18" customHeight="1">
      <c r="A2" s="191" t="s">
        <v>2</v>
      </c>
      <c r="B2" s="192"/>
      <c r="C2" s="192"/>
      <c r="D2" s="192"/>
      <c r="E2" s="193" t="s">
        <v>3</v>
      </c>
      <c r="F2" s="194"/>
      <c r="G2" s="194"/>
      <c r="H2" s="194"/>
      <c r="I2" s="195"/>
      <c r="J2" s="196" t="s">
        <v>2</v>
      </c>
      <c r="K2" s="197"/>
      <c r="L2" s="197"/>
      <c r="M2" s="197"/>
      <c r="N2" s="198" t="s">
        <v>3</v>
      </c>
      <c r="O2" s="199"/>
      <c r="P2" s="199"/>
      <c r="Q2" s="199"/>
      <c r="R2" s="200"/>
    </row>
    <row r="3" spans="1:18" ht="45.95" customHeight="1">
      <c r="A3" s="201" t="s">
        <v>320</v>
      </c>
      <c r="B3" s="202"/>
      <c r="C3" s="202"/>
      <c r="D3" s="203"/>
      <c r="E3" s="206" t="s">
        <v>4</v>
      </c>
      <c r="F3" s="207"/>
      <c r="G3" s="207"/>
      <c r="H3" s="207"/>
      <c r="I3" s="2" t="s">
        <v>5</v>
      </c>
      <c r="J3" s="201" t="s">
        <v>320</v>
      </c>
      <c r="K3" s="202"/>
      <c r="L3" s="202"/>
      <c r="M3" s="203"/>
      <c r="N3" s="206" t="s">
        <v>4</v>
      </c>
      <c r="O3" s="208"/>
      <c r="P3" s="208"/>
      <c r="Q3" s="209" t="s">
        <v>6</v>
      </c>
      <c r="R3" s="210"/>
    </row>
    <row r="4" spans="1:18" ht="18" customHeight="1">
      <c r="A4" s="204"/>
      <c r="B4" s="205"/>
      <c r="C4" s="205"/>
      <c r="D4" s="205"/>
      <c r="E4" s="211"/>
      <c r="F4" s="211"/>
      <c r="G4" s="211"/>
      <c r="H4" s="212"/>
      <c r="I4" s="213"/>
      <c r="J4" s="204"/>
      <c r="K4" s="205"/>
      <c r="L4" s="205"/>
      <c r="M4" s="205"/>
      <c r="N4" s="214"/>
      <c r="O4" s="214"/>
      <c r="P4" s="214"/>
      <c r="Q4" s="215"/>
      <c r="R4" s="216"/>
    </row>
    <row r="5" spans="1:18" ht="55.15" customHeight="1">
      <c r="A5" s="204"/>
      <c r="B5" s="205"/>
      <c r="C5" s="205"/>
      <c r="D5" s="205"/>
      <c r="E5" s="206"/>
      <c r="F5" s="207"/>
      <c r="G5" s="207"/>
      <c r="H5" s="207"/>
      <c r="I5" s="2"/>
      <c r="J5" s="204"/>
      <c r="K5" s="205"/>
      <c r="L5" s="205"/>
      <c r="M5" s="205"/>
      <c r="N5" s="217"/>
      <c r="O5" s="218"/>
      <c r="P5" s="218"/>
      <c r="Q5" s="209"/>
      <c r="R5" s="210"/>
    </row>
    <row r="6" spans="1:18" ht="18" customHeight="1">
      <c r="A6" s="219" t="s">
        <v>7</v>
      </c>
      <c r="B6" s="212"/>
      <c r="C6" s="212"/>
      <c r="D6" s="220"/>
      <c r="E6" s="221" t="s">
        <v>8</v>
      </c>
      <c r="F6" s="212"/>
      <c r="G6" s="212"/>
      <c r="H6" s="212"/>
      <c r="I6" s="213"/>
      <c r="J6" s="222" t="s">
        <v>7</v>
      </c>
      <c r="K6" s="215"/>
      <c r="L6" s="215"/>
      <c r="M6" s="223"/>
      <c r="N6" s="215" t="s">
        <v>8</v>
      </c>
      <c r="O6" s="215"/>
      <c r="P6" s="215"/>
      <c r="Q6" s="215"/>
      <c r="R6" s="216"/>
    </row>
    <row r="7" spans="1:18" ht="21" customHeight="1">
      <c r="A7" s="224" t="s">
        <v>9</v>
      </c>
      <c r="B7" s="225"/>
      <c r="C7" s="225"/>
      <c r="D7" s="226"/>
      <c r="E7" s="231"/>
      <c r="F7" s="214"/>
      <c r="G7" s="214"/>
      <c r="H7" s="214"/>
      <c r="I7" s="232"/>
      <c r="J7" s="224" t="s">
        <v>9</v>
      </c>
      <c r="K7" s="225"/>
      <c r="L7" s="225"/>
      <c r="M7" s="226"/>
      <c r="N7" s="236"/>
      <c r="O7" s="236"/>
      <c r="P7" s="236"/>
      <c r="Q7" s="236"/>
      <c r="R7" s="237"/>
    </row>
    <row r="8" spans="1:18" ht="72.75" customHeight="1">
      <c r="A8" s="227"/>
      <c r="B8" s="225"/>
      <c r="C8" s="225"/>
      <c r="D8" s="226"/>
      <c r="E8" s="233"/>
      <c r="F8" s="234"/>
      <c r="G8" s="234"/>
      <c r="H8" s="234"/>
      <c r="I8" s="235"/>
      <c r="J8" s="227"/>
      <c r="K8" s="225"/>
      <c r="L8" s="225"/>
      <c r="M8" s="226"/>
      <c r="N8" s="238"/>
      <c r="O8" s="238"/>
      <c r="P8" s="238"/>
      <c r="Q8" s="238"/>
      <c r="R8" s="239"/>
    </row>
    <row r="9" spans="1:18" ht="18" customHeight="1">
      <c r="A9" s="228"/>
      <c r="B9" s="229"/>
      <c r="C9" s="229"/>
      <c r="D9" s="230"/>
      <c r="E9" s="240" t="s">
        <v>10</v>
      </c>
      <c r="F9" s="241"/>
      <c r="G9" s="241"/>
      <c r="H9" s="241"/>
      <c r="I9" s="242"/>
      <c r="J9" s="228"/>
      <c r="K9" s="229"/>
      <c r="L9" s="229"/>
      <c r="M9" s="230"/>
      <c r="N9" s="241" t="s">
        <v>10</v>
      </c>
      <c r="O9" s="241"/>
      <c r="P9" s="241"/>
      <c r="Q9" s="241"/>
      <c r="R9" s="242"/>
    </row>
    <row r="10" spans="1:18" ht="18" customHeight="1">
      <c r="A10" s="219" t="s">
        <v>11</v>
      </c>
      <c r="B10" s="212"/>
      <c r="C10" s="212"/>
      <c r="D10" s="220"/>
      <c r="E10" s="243" t="s">
        <v>12</v>
      </c>
      <c r="F10" s="244"/>
      <c r="G10" s="244"/>
      <c r="H10" s="244"/>
      <c r="I10" s="245"/>
      <c r="J10" s="219" t="s">
        <v>11</v>
      </c>
      <c r="K10" s="212"/>
      <c r="L10" s="212"/>
      <c r="M10" s="220"/>
      <c r="N10" s="243" t="s">
        <v>13</v>
      </c>
      <c r="O10" s="249"/>
      <c r="P10" s="249"/>
      <c r="Q10" s="249"/>
      <c r="R10" s="250"/>
    </row>
    <row r="11" spans="1:18" ht="33.75" customHeight="1">
      <c r="A11" s="251" t="s">
        <v>14</v>
      </c>
      <c r="B11" s="252"/>
      <c r="C11" s="252"/>
      <c r="D11" s="253"/>
      <c r="E11" s="246"/>
      <c r="F11" s="247"/>
      <c r="G11" s="247"/>
      <c r="H11" s="247"/>
      <c r="I11" s="248"/>
      <c r="J11" s="251" t="s">
        <v>14</v>
      </c>
      <c r="K11" s="252"/>
      <c r="L11" s="252"/>
      <c r="M11" s="253"/>
      <c r="N11" s="231"/>
      <c r="O11" s="249"/>
      <c r="P11" s="249"/>
      <c r="Q11" s="249"/>
      <c r="R11" s="250"/>
    </row>
    <row r="12" spans="1:18" ht="18" customHeight="1">
      <c r="A12" s="219" t="s">
        <v>15</v>
      </c>
      <c r="B12" s="220"/>
      <c r="C12" s="221" t="s">
        <v>16</v>
      </c>
      <c r="D12" s="220"/>
      <c r="E12" s="254"/>
      <c r="F12" s="255"/>
      <c r="G12" s="255"/>
      <c r="H12" s="3"/>
      <c r="I12" s="4"/>
      <c r="J12" s="222" t="s">
        <v>15</v>
      </c>
      <c r="K12" s="223"/>
      <c r="L12" s="256" t="s">
        <v>16</v>
      </c>
      <c r="M12" s="223"/>
      <c r="N12" s="221"/>
      <c r="O12" s="215"/>
      <c r="P12" s="215"/>
      <c r="Q12" s="3"/>
      <c r="R12" s="5"/>
    </row>
    <row r="13" spans="1:18" ht="30" customHeight="1">
      <c r="A13" s="259" t="s">
        <v>17</v>
      </c>
      <c r="B13" s="260"/>
      <c r="C13" s="261" t="s">
        <v>18</v>
      </c>
      <c r="D13" s="260"/>
      <c r="E13" s="262" t="s">
        <v>19</v>
      </c>
      <c r="F13" s="263"/>
      <c r="G13" s="263"/>
      <c r="H13" s="129" t="s">
        <v>20</v>
      </c>
      <c r="I13" s="130" t="s">
        <v>21</v>
      </c>
      <c r="J13" s="259" t="s">
        <v>22</v>
      </c>
      <c r="K13" s="264"/>
      <c r="L13" s="261" t="s">
        <v>23</v>
      </c>
      <c r="M13" s="264"/>
      <c r="N13" s="257" t="s">
        <v>19</v>
      </c>
      <c r="O13" s="258"/>
      <c r="P13" s="258"/>
      <c r="Q13" s="33" t="s">
        <v>24</v>
      </c>
      <c r="R13" s="114" t="s">
        <v>21</v>
      </c>
    </row>
    <row r="14" spans="1:18" ht="18" customHeight="1">
      <c r="A14" s="219" t="s">
        <v>25</v>
      </c>
      <c r="B14" s="220"/>
      <c r="C14" s="212" t="s">
        <v>26</v>
      </c>
      <c r="D14" s="220"/>
      <c r="E14" s="262" t="s">
        <v>27</v>
      </c>
      <c r="F14" s="263"/>
      <c r="G14" s="263"/>
      <c r="H14" s="129" t="s">
        <v>28</v>
      </c>
      <c r="I14" s="130" t="s">
        <v>29</v>
      </c>
      <c r="J14" s="222" t="s">
        <v>25</v>
      </c>
      <c r="K14" s="223"/>
      <c r="L14" s="256" t="s">
        <v>26</v>
      </c>
      <c r="M14" s="223"/>
      <c r="N14" s="257" t="s">
        <v>27</v>
      </c>
      <c r="O14" s="258"/>
      <c r="P14" s="258"/>
      <c r="Q14" s="33" t="s">
        <v>30</v>
      </c>
      <c r="R14" s="114" t="s">
        <v>31</v>
      </c>
    </row>
    <row r="15" spans="1:18" ht="30" customHeight="1">
      <c r="A15" s="267" t="s">
        <v>32</v>
      </c>
      <c r="B15" s="268"/>
      <c r="C15" s="261" t="s">
        <v>33</v>
      </c>
      <c r="D15" s="264"/>
      <c r="E15" s="6"/>
      <c r="F15" s="7"/>
      <c r="G15" s="7"/>
      <c r="H15" s="8"/>
      <c r="I15" s="9"/>
      <c r="J15" s="269" t="s">
        <v>32</v>
      </c>
      <c r="K15" s="270"/>
      <c r="L15" s="261" t="s">
        <v>34</v>
      </c>
      <c r="M15" s="264"/>
      <c r="N15" s="271"/>
      <c r="O15" s="272"/>
      <c r="P15" s="272"/>
      <c r="Q15" s="10"/>
      <c r="R15" s="11"/>
    </row>
    <row r="16" spans="1:18" ht="18" customHeight="1">
      <c r="A16" s="222"/>
      <c r="B16" s="223"/>
      <c r="C16" s="256" t="s">
        <v>35</v>
      </c>
      <c r="D16" s="223"/>
      <c r="E16" s="12" t="s">
        <v>36</v>
      </c>
      <c r="F16" s="127"/>
      <c r="G16" s="13"/>
      <c r="H16" s="14" t="s">
        <v>37</v>
      </c>
      <c r="I16" s="15" t="s">
        <v>38</v>
      </c>
      <c r="J16" s="222"/>
      <c r="K16" s="223"/>
      <c r="L16" s="256" t="s">
        <v>35</v>
      </c>
      <c r="M16" s="223"/>
      <c r="N16" s="265" t="s">
        <v>39</v>
      </c>
      <c r="O16" s="266"/>
      <c r="P16" s="16" t="s">
        <v>40</v>
      </c>
      <c r="Q16" s="17" t="s">
        <v>41</v>
      </c>
      <c r="R16" s="18" t="s">
        <v>42</v>
      </c>
    </row>
    <row r="17" spans="1:22" ht="24" customHeight="1">
      <c r="A17" s="19"/>
      <c r="C17" s="131"/>
      <c r="D17" s="132"/>
      <c r="E17" s="133"/>
      <c r="F17" s="182"/>
      <c r="G17" s="182"/>
      <c r="H17" s="182"/>
      <c r="I17" s="273"/>
      <c r="J17" s="19"/>
      <c r="K17" s="144"/>
      <c r="L17" s="131"/>
      <c r="M17" s="133"/>
      <c r="N17" s="133"/>
      <c r="O17" s="133"/>
      <c r="P17" s="133"/>
      <c r="Q17" s="20"/>
      <c r="R17" s="21"/>
    </row>
    <row r="18" spans="1:22" s="23" customFormat="1" ht="20.100000000000001" customHeight="1">
      <c r="A18" s="22"/>
      <c r="C18" s="135"/>
      <c r="D18" s="135"/>
      <c r="E18" s="136"/>
      <c r="F18" s="24"/>
      <c r="G18" s="137"/>
      <c r="H18" s="25"/>
      <c r="I18" s="26"/>
      <c r="J18" s="22"/>
      <c r="L18" s="135"/>
      <c r="M18" s="136"/>
      <c r="N18" s="24"/>
      <c r="O18" s="137"/>
      <c r="P18" s="27"/>
      <c r="Q18" s="27"/>
      <c r="R18" s="28"/>
      <c r="S18" s="23">
        <v>2550</v>
      </c>
      <c r="T18" s="23">
        <v>2250</v>
      </c>
      <c r="U18" s="23">
        <v>2540</v>
      </c>
      <c r="V18" s="29">
        <f>S18*T18*U18/1000000000</f>
        <v>14.57325</v>
      </c>
    </row>
    <row r="19" spans="1:22" s="23" customFormat="1" ht="20.100000000000001" customHeight="1">
      <c r="A19" s="22"/>
      <c r="B19" s="138"/>
      <c r="C19" s="277" t="s">
        <v>43</v>
      </c>
      <c r="D19" s="277"/>
      <c r="E19" s="136"/>
      <c r="F19" s="182">
        <v>1</v>
      </c>
      <c r="G19" s="182" t="s">
        <v>44</v>
      </c>
      <c r="H19" s="278">
        <v>2210400</v>
      </c>
      <c r="I19" s="279">
        <v>2210400</v>
      </c>
      <c r="J19" s="22"/>
      <c r="L19" s="277" t="s">
        <v>45</v>
      </c>
      <c r="M19" s="277"/>
      <c r="N19" s="181">
        <v>1</v>
      </c>
      <c r="O19" s="182" t="s">
        <v>46</v>
      </c>
      <c r="P19" s="183">
        <v>71552</v>
      </c>
      <c r="Q19" s="183">
        <v>89440</v>
      </c>
      <c r="R19" s="184">
        <v>866.99900000000002</v>
      </c>
      <c r="S19" s="23">
        <v>2510</v>
      </c>
      <c r="T19" s="23">
        <v>1100</v>
      </c>
      <c r="U19" s="23">
        <v>1910</v>
      </c>
      <c r="V19" s="29">
        <f t="shared" ref="V19:V24" si="0">S19*T19*U19/1000000000</f>
        <v>5.2735099999999999</v>
      </c>
    </row>
    <row r="20" spans="1:22" s="23" customFormat="1" ht="20.100000000000001" customHeight="1">
      <c r="A20" s="22"/>
      <c r="B20" s="138"/>
      <c r="C20" s="277"/>
      <c r="D20" s="277"/>
      <c r="E20" s="136"/>
      <c r="F20" s="182"/>
      <c r="G20" s="182"/>
      <c r="H20" s="278"/>
      <c r="I20" s="279"/>
      <c r="J20" s="22"/>
      <c r="L20" s="277"/>
      <c r="M20" s="277"/>
      <c r="N20" s="181"/>
      <c r="O20" s="182"/>
      <c r="P20" s="183"/>
      <c r="Q20" s="183"/>
      <c r="R20" s="184"/>
      <c r="S20" s="23">
        <v>2250</v>
      </c>
      <c r="T20" s="23">
        <v>1100</v>
      </c>
      <c r="U20" s="23">
        <v>2540</v>
      </c>
      <c r="V20" s="29">
        <f t="shared" si="0"/>
        <v>6.2865000000000002</v>
      </c>
    </row>
    <row r="21" spans="1:22" s="23" customFormat="1" ht="20.100000000000001" customHeight="1">
      <c r="A21" s="31"/>
      <c r="B21" s="138"/>
      <c r="C21" s="277"/>
      <c r="D21" s="277"/>
      <c r="E21" s="136"/>
      <c r="F21" s="182"/>
      <c r="G21" s="182"/>
      <c r="H21" s="278"/>
      <c r="I21" s="279"/>
      <c r="J21" s="31"/>
      <c r="L21" s="277"/>
      <c r="M21" s="277"/>
      <c r="N21" s="181"/>
      <c r="O21" s="182"/>
      <c r="P21" s="183"/>
      <c r="Q21" s="183"/>
      <c r="R21" s="184"/>
      <c r="S21" s="23">
        <v>2200</v>
      </c>
      <c r="T21" s="23">
        <v>1000</v>
      </c>
      <c r="U21" s="23">
        <v>2540</v>
      </c>
      <c r="V21" s="29">
        <f t="shared" si="0"/>
        <v>5.5880000000000001</v>
      </c>
    </row>
    <row r="22" spans="1:22" s="33" customFormat="1" ht="20.100000000000001" customHeight="1">
      <c r="A22" s="31"/>
      <c r="B22" s="139"/>
      <c r="C22" s="132"/>
      <c r="D22" s="132"/>
      <c r="E22" s="136"/>
      <c r="F22" s="24"/>
      <c r="G22" s="137"/>
      <c r="H22" s="25"/>
      <c r="I22" s="26"/>
      <c r="J22" s="31"/>
      <c r="K22" s="143"/>
      <c r="L22" s="135"/>
      <c r="M22" s="132"/>
      <c r="N22" s="24"/>
      <c r="O22" s="137"/>
      <c r="P22" s="32"/>
      <c r="Q22" s="32"/>
      <c r="R22" s="28"/>
      <c r="S22" s="23">
        <v>2200</v>
      </c>
      <c r="T22" s="23">
        <v>1000</v>
      </c>
      <c r="U22" s="23">
        <v>2540</v>
      </c>
      <c r="V22" s="29">
        <f t="shared" si="0"/>
        <v>5.5880000000000001</v>
      </c>
    </row>
    <row r="23" spans="1:22" s="34" customFormat="1" ht="20.100000000000001" customHeight="1">
      <c r="A23" s="31"/>
      <c r="B23" s="128"/>
      <c r="C23" s="132"/>
      <c r="D23" s="140"/>
      <c r="E23" s="136"/>
      <c r="F23" s="24"/>
      <c r="G23" s="137"/>
      <c r="H23" s="25"/>
      <c r="I23" s="26"/>
      <c r="J23" s="31"/>
      <c r="K23" s="128"/>
      <c r="L23" s="135"/>
      <c r="M23" s="30"/>
      <c r="N23" s="24"/>
      <c r="O23" s="137"/>
      <c r="P23" s="32"/>
      <c r="Q23" s="32"/>
      <c r="R23" s="28"/>
      <c r="S23" s="23">
        <v>2440</v>
      </c>
      <c r="T23" s="23">
        <v>1220</v>
      </c>
      <c r="U23" s="23">
        <v>2300</v>
      </c>
      <c r="V23" s="29">
        <f t="shared" si="0"/>
        <v>6.8466399999999998</v>
      </c>
    </row>
    <row r="24" spans="1:22" s="34" customFormat="1" ht="20.100000000000001" customHeight="1">
      <c r="A24" s="31"/>
      <c r="B24" s="128"/>
      <c r="C24" s="132"/>
      <c r="D24" s="141"/>
      <c r="E24" s="136"/>
      <c r="F24" s="24"/>
      <c r="G24" s="137"/>
      <c r="H24" s="25"/>
      <c r="I24" s="26"/>
      <c r="J24" s="31"/>
      <c r="K24" s="128"/>
      <c r="L24" s="135"/>
      <c r="N24" s="24"/>
      <c r="O24" s="137"/>
      <c r="P24" s="32"/>
      <c r="Q24" s="32"/>
      <c r="R24" s="28"/>
      <c r="S24" s="23">
        <v>2000</v>
      </c>
      <c r="T24" s="23">
        <v>2000</v>
      </c>
      <c r="U24" s="23">
        <v>1100</v>
      </c>
      <c r="V24" s="29">
        <f t="shared" si="0"/>
        <v>4.4000000000000004</v>
      </c>
    </row>
    <row r="25" spans="1:22" s="34" customFormat="1" ht="20.100000000000001" customHeight="1">
      <c r="A25" s="31"/>
      <c r="B25" s="128"/>
      <c r="C25" s="132"/>
      <c r="D25" s="141"/>
      <c r="E25" s="136"/>
      <c r="F25" s="24"/>
      <c r="G25" s="137"/>
      <c r="H25" s="25"/>
      <c r="I25" s="26"/>
      <c r="J25" s="31"/>
      <c r="K25" s="128"/>
      <c r="L25" s="135"/>
      <c r="N25" s="24"/>
      <c r="O25" s="137"/>
      <c r="P25" s="32"/>
      <c r="Q25" s="32"/>
      <c r="R25" s="28"/>
      <c r="S25" s="23"/>
      <c r="T25" s="23"/>
      <c r="U25" s="23"/>
      <c r="V25" s="29"/>
    </row>
    <row r="26" spans="1:22" s="34" customFormat="1" ht="20.100000000000001" customHeight="1" thickBot="1">
      <c r="A26" s="31"/>
      <c r="B26" s="128"/>
      <c r="C26" s="35" t="s">
        <v>47</v>
      </c>
      <c r="D26" s="36"/>
      <c r="E26" s="37"/>
      <c r="F26" s="38">
        <v>1</v>
      </c>
      <c r="G26" s="39" t="s">
        <v>44</v>
      </c>
      <c r="H26" s="40"/>
      <c r="I26" s="41">
        <v>0</v>
      </c>
      <c r="J26" s="31"/>
      <c r="K26" s="128"/>
      <c r="L26" s="42"/>
      <c r="M26" s="43"/>
      <c r="N26" s="44"/>
      <c r="O26" s="45"/>
      <c r="P26" s="46"/>
      <c r="Q26" s="46"/>
      <c r="R26" s="47"/>
      <c r="S26" s="23"/>
      <c r="T26" s="23"/>
      <c r="U26" s="23"/>
      <c r="V26" s="29"/>
    </row>
    <row r="27" spans="1:22" s="34" customFormat="1" ht="20.100000000000001" customHeight="1">
      <c r="A27" s="48"/>
      <c r="B27" s="142"/>
      <c r="C27" s="274" t="s">
        <v>48</v>
      </c>
      <c r="D27" s="274"/>
      <c r="E27" s="30"/>
      <c r="F27" s="30"/>
      <c r="G27" s="137"/>
      <c r="H27" s="49" t="s">
        <v>49</v>
      </c>
      <c r="I27" s="50">
        <v>2210400</v>
      </c>
      <c r="J27" s="48"/>
      <c r="K27" s="142"/>
      <c r="L27" s="182" t="s">
        <v>48</v>
      </c>
      <c r="M27" s="182"/>
      <c r="N27" s="24"/>
      <c r="O27" s="137"/>
      <c r="P27" s="145">
        <v>71552</v>
      </c>
      <c r="Q27" s="51">
        <v>89440</v>
      </c>
      <c r="R27" s="52">
        <v>866.99815000000012</v>
      </c>
      <c r="S27" s="1"/>
    </row>
    <row r="28" spans="1:22" s="34" customFormat="1" ht="20.100000000000001" customHeight="1">
      <c r="A28" s="48"/>
      <c r="B28" s="142"/>
      <c r="C28" s="132"/>
      <c r="D28" s="134"/>
      <c r="E28" s="30"/>
      <c r="F28" s="30"/>
      <c r="G28" s="137"/>
      <c r="H28" s="49"/>
      <c r="I28" s="53"/>
      <c r="J28" s="48"/>
      <c r="K28" s="142"/>
      <c r="L28" s="134"/>
      <c r="M28" s="134"/>
      <c r="N28" s="30"/>
      <c r="O28" s="30"/>
      <c r="P28" s="30"/>
      <c r="Q28" s="55"/>
      <c r="R28" s="56"/>
      <c r="S28" s="1"/>
    </row>
    <row r="29" spans="1:22" s="34" customFormat="1" ht="20.100000000000001" customHeight="1">
      <c r="A29" s="251"/>
      <c r="B29" s="244"/>
      <c r="C29" s="244"/>
      <c r="D29" s="244"/>
      <c r="E29" s="57" t="s">
        <v>50</v>
      </c>
      <c r="F29" s="58"/>
      <c r="G29" s="23"/>
      <c r="H29" s="59"/>
      <c r="I29" s="60"/>
      <c r="J29" s="275"/>
      <c r="K29" s="276"/>
      <c r="L29" s="276"/>
      <c r="M29" s="276"/>
      <c r="N29" s="57" t="s">
        <v>51</v>
      </c>
      <c r="R29" s="61"/>
      <c r="S29" s="1"/>
    </row>
    <row r="30" spans="1:22" s="34" customFormat="1" ht="20.100000000000001" customHeight="1">
      <c r="A30" s="251"/>
      <c r="B30" s="244"/>
      <c r="C30" s="244"/>
      <c r="D30" s="244"/>
      <c r="E30" s="23"/>
      <c r="F30" s="58"/>
      <c r="G30" s="23"/>
      <c r="H30" s="59"/>
      <c r="I30" s="60"/>
      <c r="J30" s="275"/>
      <c r="K30" s="276"/>
      <c r="L30" s="276"/>
      <c r="M30" s="276"/>
      <c r="R30" s="61"/>
      <c r="S30" s="1"/>
    </row>
    <row r="31" spans="1:22" s="34" customFormat="1" ht="20.100000000000001" customHeight="1">
      <c r="A31" s="251"/>
      <c r="B31" s="244"/>
      <c r="C31" s="244"/>
      <c r="D31" s="244"/>
      <c r="F31" s="23"/>
      <c r="G31" s="23"/>
      <c r="H31" s="23"/>
      <c r="I31" s="62"/>
      <c r="J31" s="275"/>
      <c r="K31" s="276"/>
      <c r="L31" s="276"/>
      <c r="M31" s="276"/>
      <c r="R31" s="61"/>
      <c r="S31" s="1"/>
    </row>
    <row r="32" spans="1:22" s="34" customFormat="1" ht="20.100000000000001" customHeight="1">
      <c r="A32" s="54"/>
      <c r="D32" s="23"/>
      <c r="E32" s="23"/>
      <c r="F32" s="23"/>
      <c r="G32" s="23"/>
      <c r="H32" s="23"/>
      <c r="I32" s="62"/>
      <c r="J32" s="63"/>
      <c r="K32" s="64"/>
      <c r="L32" s="65"/>
      <c r="M32" s="64"/>
      <c r="N32" s="64"/>
      <c r="O32" s="64"/>
      <c r="P32" s="64"/>
      <c r="Q32" s="1"/>
      <c r="R32" s="66"/>
      <c r="S32" s="1"/>
    </row>
    <row r="33" spans="1:19" s="34" customFormat="1" ht="20.100000000000001" customHeight="1" thickBot="1">
      <c r="A33" s="67"/>
      <c r="B33" s="43"/>
      <c r="C33" s="43"/>
      <c r="D33" s="43"/>
      <c r="E33" s="68"/>
      <c r="F33" s="69"/>
      <c r="G33" s="68"/>
      <c r="H33" s="70"/>
      <c r="I33" s="71"/>
      <c r="J33" s="72"/>
      <c r="K33" s="73"/>
      <c r="L33" s="74"/>
      <c r="M33" s="73"/>
      <c r="N33" s="73"/>
      <c r="O33" s="73"/>
      <c r="P33" s="73"/>
      <c r="Q33" s="75"/>
      <c r="R33" s="76"/>
      <c r="S33" s="1"/>
    </row>
    <row r="34" spans="1:19" s="34" customFormat="1" ht="12" customHeight="1">
      <c r="E34" s="30"/>
      <c r="F34" s="24"/>
      <c r="G34" s="30"/>
      <c r="H34" s="77"/>
      <c r="I34" s="77"/>
      <c r="J34" s="64"/>
      <c r="K34" s="64"/>
      <c r="L34" s="65"/>
      <c r="M34" s="64"/>
      <c r="N34" s="64"/>
      <c r="O34" s="64"/>
      <c r="P34" s="64"/>
      <c r="Q34" s="1"/>
      <c r="R34" s="1"/>
      <c r="S34" s="1"/>
    </row>
    <row r="35" spans="1:19" s="34" customFormat="1" ht="12" customHeight="1">
      <c r="E35" s="23"/>
      <c r="F35" s="58"/>
      <c r="G35" s="23"/>
      <c r="H35" s="59"/>
      <c r="I35" s="59"/>
      <c r="J35" s="64"/>
      <c r="K35" s="64"/>
      <c r="L35" s="65"/>
      <c r="M35" s="64"/>
      <c r="N35" s="64"/>
      <c r="O35" s="64"/>
      <c r="P35" s="64"/>
      <c r="Q35" s="1"/>
      <c r="R35" s="1"/>
      <c r="S35" s="1"/>
    </row>
    <row r="36" spans="1:19" s="34" customFormat="1" ht="12" customHeight="1">
      <c r="G36" s="23"/>
      <c r="H36" s="59"/>
      <c r="I36" s="59"/>
      <c r="J36" s="64"/>
      <c r="K36" s="64"/>
      <c r="L36" s="65"/>
      <c r="M36" s="64"/>
      <c r="N36" s="64"/>
      <c r="O36" s="64"/>
      <c r="P36" s="64"/>
      <c r="Q36" s="1"/>
      <c r="R36" s="1"/>
      <c r="S36" s="1"/>
    </row>
    <row r="37" spans="1:19" s="34" customFormat="1" ht="12" customHeight="1">
      <c r="E37" s="23"/>
      <c r="F37" s="58"/>
      <c r="G37" s="23"/>
      <c r="H37" s="59"/>
      <c r="I37" s="59"/>
      <c r="J37" s="64"/>
      <c r="K37" s="64"/>
      <c r="L37" s="65"/>
      <c r="M37" s="64"/>
      <c r="N37" s="64"/>
      <c r="O37" s="64"/>
      <c r="P37" s="64"/>
      <c r="Q37" s="1"/>
      <c r="R37" s="1"/>
      <c r="S37" s="1"/>
    </row>
    <row r="38" spans="1:19" s="34" customFormat="1" ht="12" customHeight="1">
      <c r="E38" s="30"/>
      <c r="F38" s="24"/>
      <c r="G38" s="30"/>
      <c r="H38" s="77"/>
      <c r="I38" s="77"/>
      <c r="J38" s="64"/>
      <c r="K38" s="64"/>
      <c r="L38" s="65"/>
      <c r="M38" s="64"/>
      <c r="N38" s="64"/>
      <c r="O38" s="64"/>
      <c r="P38" s="64"/>
      <c r="Q38" s="1"/>
      <c r="R38" s="1"/>
      <c r="S38" s="1"/>
    </row>
    <row r="39" spans="1:19" s="34" customFormat="1" ht="12" customHeight="1">
      <c r="E39" s="23"/>
      <c r="F39" s="58"/>
      <c r="G39" s="23"/>
      <c r="H39" s="59"/>
      <c r="I39" s="59"/>
      <c r="J39" s="64"/>
      <c r="K39" s="64"/>
      <c r="L39" s="65"/>
      <c r="M39" s="64"/>
      <c r="N39" s="64"/>
      <c r="O39" s="64"/>
      <c r="P39" s="64"/>
      <c r="Q39" s="1"/>
      <c r="R39" s="1"/>
      <c r="S39" s="1"/>
    </row>
    <row r="40" spans="1:19" s="34" customFormat="1" ht="12" customHeight="1">
      <c r="E40" s="78"/>
      <c r="F40" s="58"/>
      <c r="G40" s="23"/>
      <c r="H40" s="59"/>
      <c r="I40" s="59"/>
      <c r="J40" s="64"/>
      <c r="K40" s="64"/>
      <c r="L40" s="65"/>
      <c r="M40" s="64"/>
      <c r="N40" s="64"/>
      <c r="O40" s="64"/>
      <c r="P40" s="64"/>
      <c r="Q40" s="1"/>
      <c r="R40" s="1"/>
      <c r="S40" s="1"/>
    </row>
    <row r="41" spans="1:19" s="34" customFormat="1" ht="12" customHeight="1">
      <c r="E41" s="23"/>
      <c r="F41" s="58"/>
      <c r="G41" s="23"/>
      <c r="H41" s="59"/>
      <c r="I41" s="59"/>
      <c r="J41" s="64"/>
      <c r="K41" s="64"/>
      <c r="L41" s="65"/>
      <c r="M41" s="64"/>
      <c r="N41" s="64"/>
      <c r="O41" s="64"/>
      <c r="P41" s="64"/>
      <c r="Q41" s="1"/>
      <c r="R41" s="1"/>
      <c r="S41" s="1"/>
    </row>
    <row r="42" spans="1:19" s="34" customFormat="1" ht="12" customHeight="1">
      <c r="G42" s="23"/>
      <c r="H42" s="59"/>
      <c r="I42" s="59"/>
      <c r="J42" s="64"/>
      <c r="K42" s="64"/>
      <c r="L42" s="65"/>
      <c r="M42" s="64"/>
      <c r="N42" s="64"/>
      <c r="O42" s="64"/>
      <c r="P42" s="64"/>
      <c r="Q42" s="1"/>
      <c r="R42" s="1"/>
      <c r="S42" s="1"/>
    </row>
    <row r="43" spans="1:19" s="34" customFormat="1" ht="12" customHeight="1">
      <c r="E43" s="78"/>
      <c r="F43" s="79"/>
      <c r="G43" s="78"/>
      <c r="H43" s="78"/>
      <c r="I43" s="77"/>
      <c r="J43" s="64"/>
      <c r="K43" s="64"/>
      <c r="L43" s="65"/>
      <c r="M43" s="64"/>
      <c r="N43" s="64"/>
      <c r="O43" s="64"/>
      <c r="P43" s="64"/>
      <c r="Q43" s="1"/>
      <c r="R43" s="1"/>
      <c r="S43" s="1"/>
    </row>
    <row r="44" spans="1:19" s="34" customFormat="1" ht="12" customHeight="1">
      <c r="G44" s="33"/>
      <c r="H44" s="33"/>
      <c r="I44" s="33"/>
      <c r="J44" s="64"/>
      <c r="K44" s="64"/>
      <c r="L44" s="65"/>
      <c r="M44" s="64"/>
      <c r="N44" s="64"/>
      <c r="O44" s="64"/>
      <c r="P44" s="64"/>
      <c r="Q44" s="1"/>
      <c r="R44" s="1"/>
      <c r="S44" s="1"/>
    </row>
    <row r="45" spans="1:19" s="34" customFormat="1" ht="12" customHeight="1">
      <c r="I45" s="80"/>
      <c r="J45" s="64"/>
      <c r="K45" s="64"/>
      <c r="L45" s="65"/>
      <c r="M45" s="64"/>
      <c r="N45" s="64"/>
      <c r="O45" s="64"/>
      <c r="P45" s="64"/>
      <c r="Q45" s="1"/>
      <c r="R45" s="1"/>
      <c r="S45" s="1"/>
    </row>
    <row r="46" spans="1:19" s="34" customFormat="1" ht="12" customHeight="1">
      <c r="E46" s="23"/>
      <c r="F46" s="23"/>
      <c r="G46" s="23"/>
      <c r="H46" s="59"/>
      <c r="I46" s="59"/>
      <c r="J46" s="64"/>
      <c r="K46" s="64"/>
      <c r="L46" s="65"/>
      <c r="M46" s="64"/>
      <c r="N46" s="64"/>
      <c r="O46" s="64"/>
      <c r="P46" s="64"/>
      <c r="Q46" s="1"/>
      <c r="R46" s="1"/>
      <c r="S46" s="1"/>
    </row>
    <row r="47" spans="1:19" s="34" customFormat="1" ht="12" customHeight="1">
      <c r="E47" s="23"/>
      <c r="F47" s="23"/>
      <c r="G47" s="23"/>
      <c r="H47" s="59"/>
      <c r="I47" s="59"/>
      <c r="J47" s="64"/>
      <c r="K47" s="64"/>
      <c r="L47" s="64"/>
      <c r="M47" s="64"/>
      <c r="N47" s="64"/>
      <c r="O47" s="64"/>
      <c r="P47" s="64"/>
      <c r="Q47" s="1"/>
      <c r="R47" s="1"/>
      <c r="S47" s="1"/>
    </row>
    <row r="48" spans="1:19" s="34" customFormat="1" ht="12" customHeight="1">
      <c r="E48" s="23"/>
      <c r="H48" s="59"/>
      <c r="I48" s="59"/>
      <c r="J48" s="64"/>
      <c r="K48" s="64"/>
      <c r="L48" s="64"/>
      <c r="M48" s="64"/>
      <c r="N48" s="64"/>
      <c r="O48" s="64"/>
      <c r="P48" s="64"/>
      <c r="Q48" s="1"/>
      <c r="R48" s="1"/>
      <c r="S48" s="1"/>
    </row>
    <row r="49" spans="2:19" s="34" customFormat="1" ht="12" customHeight="1">
      <c r="G49" s="23"/>
      <c r="H49" s="59"/>
      <c r="I49" s="59"/>
      <c r="J49" s="64"/>
      <c r="K49" s="64"/>
      <c r="L49" s="64"/>
      <c r="M49" s="64"/>
      <c r="N49" s="64"/>
      <c r="O49" s="64"/>
      <c r="P49" s="64"/>
      <c r="Q49" s="1"/>
      <c r="R49" s="1"/>
      <c r="S49" s="1"/>
    </row>
    <row r="50" spans="2:19" s="34" customFormat="1">
      <c r="B50" s="81"/>
      <c r="C50" s="78"/>
      <c r="D50" s="30"/>
      <c r="E50" s="30"/>
      <c r="F50" s="24"/>
      <c r="G50" s="30"/>
      <c r="H50" s="77"/>
      <c r="I50" s="77"/>
      <c r="J50" s="64"/>
      <c r="K50" s="64"/>
      <c r="L50" s="64"/>
      <c r="M50" s="64"/>
      <c r="N50" s="64"/>
      <c r="O50" s="64"/>
      <c r="P50" s="64"/>
      <c r="Q50" s="1"/>
      <c r="R50" s="1"/>
      <c r="S50" s="1"/>
    </row>
    <row r="51" spans="2:19" s="34" customFormat="1">
      <c r="E51" s="23"/>
      <c r="F51" s="58"/>
      <c r="G51" s="23"/>
      <c r="H51" s="59"/>
      <c r="I51" s="59"/>
      <c r="J51" s="64"/>
      <c r="K51" s="64"/>
      <c r="L51" s="64"/>
      <c r="M51" s="64"/>
      <c r="N51" s="64"/>
      <c r="O51" s="64"/>
      <c r="P51" s="64"/>
      <c r="Q51" s="1"/>
      <c r="R51" s="1"/>
      <c r="S51" s="1"/>
    </row>
    <row r="52" spans="2:19" s="34" customFormat="1">
      <c r="E52" s="23"/>
      <c r="F52" s="58"/>
      <c r="G52" s="23"/>
      <c r="H52" s="59"/>
      <c r="I52" s="59"/>
      <c r="J52" s="64"/>
      <c r="K52" s="64"/>
      <c r="L52" s="64"/>
      <c r="M52" s="64"/>
      <c r="N52" s="64"/>
      <c r="O52" s="64"/>
      <c r="P52" s="64"/>
      <c r="Q52" s="1"/>
      <c r="R52" s="1"/>
      <c r="S52" s="1"/>
    </row>
    <row r="53" spans="2:19" s="34" customFormat="1">
      <c r="E53" s="23"/>
      <c r="F53" s="58"/>
      <c r="G53" s="23"/>
      <c r="H53" s="59"/>
      <c r="I53" s="59"/>
      <c r="J53" s="64"/>
      <c r="K53" s="64"/>
      <c r="L53" s="64"/>
      <c r="M53" s="64"/>
      <c r="N53" s="64"/>
      <c r="O53" s="64"/>
      <c r="P53" s="64"/>
      <c r="Q53" s="1"/>
      <c r="R53" s="1"/>
      <c r="S53" s="1"/>
    </row>
    <row r="54" spans="2:19" s="34" customFormat="1">
      <c r="E54" s="30"/>
      <c r="H54" s="77"/>
      <c r="I54" s="77"/>
      <c r="J54" s="64"/>
      <c r="K54" s="64"/>
      <c r="L54" s="64"/>
      <c r="M54" s="64"/>
      <c r="N54" s="64"/>
      <c r="O54" s="64"/>
      <c r="P54" s="64"/>
      <c r="Q54" s="1"/>
      <c r="R54" s="1"/>
      <c r="S54" s="1"/>
    </row>
    <row r="55" spans="2:19" s="34" customFormat="1">
      <c r="E55" s="23"/>
      <c r="F55" s="58"/>
      <c r="G55" s="23"/>
      <c r="H55" s="59"/>
      <c r="I55" s="59"/>
      <c r="J55" s="64"/>
      <c r="K55" s="64"/>
      <c r="L55" s="64"/>
      <c r="M55" s="64"/>
      <c r="N55" s="64"/>
      <c r="O55" s="64"/>
      <c r="P55" s="64"/>
      <c r="Q55" s="1"/>
      <c r="R55" s="1"/>
      <c r="S55" s="1"/>
    </row>
    <row r="56" spans="2:19" s="34" customFormat="1">
      <c r="E56" s="23"/>
      <c r="F56" s="58"/>
      <c r="G56" s="23"/>
      <c r="H56" s="59"/>
      <c r="I56" s="59"/>
      <c r="J56" s="64"/>
      <c r="K56" s="64"/>
      <c r="L56" s="64"/>
      <c r="M56" s="64"/>
      <c r="N56" s="64"/>
      <c r="O56" s="64"/>
      <c r="P56" s="64"/>
      <c r="Q56" s="1"/>
      <c r="R56" s="1"/>
      <c r="S56" s="1"/>
    </row>
    <row r="57" spans="2:19" s="34" customFormat="1">
      <c r="E57" s="30"/>
      <c r="F57" s="58"/>
      <c r="G57" s="23"/>
      <c r="H57" s="59"/>
      <c r="I57" s="59"/>
      <c r="J57" s="64"/>
      <c r="K57" s="64"/>
      <c r="M57" s="64"/>
      <c r="N57" s="64"/>
      <c r="O57" s="64"/>
      <c r="P57" s="64"/>
      <c r="Q57" s="1"/>
      <c r="R57" s="1"/>
      <c r="S57" s="1"/>
    </row>
    <row r="58" spans="2:19" s="34" customFormat="1">
      <c r="J58" s="64"/>
      <c r="K58" s="64"/>
      <c r="M58" s="64"/>
      <c r="N58" s="64"/>
      <c r="O58" s="64"/>
      <c r="P58" s="64"/>
      <c r="Q58" s="1"/>
      <c r="R58" s="1"/>
      <c r="S58" s="1"/>
    </row>
    <row r="59" spans="2:19" s="34" customFormat="1">
      <c r="E59" s="23"/>
      <c r="H59" s="23"/>
      <c r="I59" s="82"/>
      <c r="J59" s="64"/>
      <c r="K59" s="64"/>
      <c r="M59" s="64"/>
      <c r="N59" s="64"/>
      <c r="O59" s="64"/>
      <c r="P59" s="64"/>
      <c r="Q59" s="1"/>
      <c r="R59" s="1"/>
      <c r="S59" s="1"/>
    </row>
    <row r="60" spans="2:19" s="34" customFormat="1">
      <c r="E60" s="23"/>
      <c r="F60" s="58"/>
      <c r="G60" s="23"/>
      <c r="H60" s="23"/>
      <c r="I60" s="83"/>
      <c r="J60" s="64"/>
      <c r="K60" s="64"/>
      <c r="M60" s="64"/>
      <c r="N60" s="64"/>
      <c r="O60" s="64"/>
      <c r="P60" s="64"/>
      <c r="Q60" s="1"/>
      <c r="R60" s="1"/>
      <c r="S60" s="1"/>
    </row>
    <row r="61" spans="2:19" s="34" customFormat="1">
      <c r="E61" s="1"/>
      <c r="H61" s="84"/>
      <c r="I61" s="84"/>
      <c r="J61" s="64"/>
      <c r="K61" s="64"/>
      <c r="M61" s="64"/>
      <c r="N61" s="64"/>
      <c r="O61" s="64"/>
      <c r="P61" s="64"/>
      <c r="Q61" s="1"/>
      <c r="R61" s="1"/>
      <c r="S61" s="1"/>
    </row>
    <row r="62" spans="2:19" s="34" customFormat="1">
      <c r="E62" s="1"/>
      <c r="H62" s="1"/>
      <c r="I62" s="1"/>
      <c r="J62" s="64"/>
      <c r="K62" s="64"/>
      <c r="Q62" s="1"/>
      <c r="R62" s="1"/>
      <c r="S62" s="1"/>
    </row>
    <row r="63" spans="2:19" s="34" customFormat="1">
      <c r="E63" s="1"/>
      <c r="F63" s="85"/>
      <c r="G63" s="1"/>
      <c r="H63" s="1"/>
      <c r="I63" s="1"/>
      <c r="J63" s="64"/>
      <c r="K63" s="64"/>
      <c r="Q63" s="1"/>
      <c r="R63" s="1"/>
      <c r="S63" s="1"/>
    </row>
    <row r="64" spans="2:19" s="34" customFormat="1">
      <c r="E64" s="1"/>
      <c r="F64" s="85"/>
      <c r="G64" s="1"/>
      <c r="H64" s="1"/>
      <c r="I64" s="1"/>
      <c r="Q64" s="1"/>
      <c r="R64" s="1"/>
      <c r="S64" s="1"/>
    </row>
    <row r="65" spans="3:20" s="34" customFormat="1">
      <c r="E65" s="1"/>
      <c r="H65" s="1"/>
      <c r="I65" s="1"/>
      <c r="Q65" s="1"/>
      <c r="R65" s="1"/>
      <c r="S65" s="1"/>
    </row>
    <row r="66" spans="3:20" s="34" customFormat="1">
      <c r="E66" s="1"/>
      <c r="F66" s="85"/>
      <c r="G66" s="1"/>
      <c r="H66" s="1"/>
      <c r="I66" s="1"/>
      <c r="S66" s="1"/>
      <c r="T66" s="1"/>
    </row>
    <row r="67" spans="3:20" s="34" customFormat="1">
      <c r="E67" s="1"/>
      <c r="H67" s="1"/>
      <c r="I67" s="1"/>
    </row>
    <row r="68" spans="3:20" s="34" customFormat="1">
      <c r="C68" s="1"/>
      <c r="D68" s="1"/>
      <c r="E68" s="1"/>
      <c r="F68" s="85"/>
      <c r="G68" s="1"/>
      <c r="H68" s="1"/>
      <c r="I68" s="1"/>
    </row>
    <row r="69" spans="3:20" s="34" customFormat="1">
      <c r="C69" s="1"/>
      <c r="D69" s="1"/>
      <c r="E69" s="1"/>
      <c r="F69" s="85"/>
      <c r="G69" s="1"/>
      <c r="H69" s="1"/>
      <c r="I69" s="1"/>
    </row>
    <row r="70" spans="3:20" s="34" customFormat="1">
      <c r="C70" s="1"/>
      <c r="D70" s="1"/>
      <c r="E70" s="1"/>
      <c r="F70" s="85"/>
      <c r="G70" s="1"/>
      <c r="H70" s="1"/>
      <c r="I70" s="1"/>
    </row>
    <row r="71" spans="3:20" s="34" customFormat="1">
      <c r="E71" s="1"/>
      <c r="F71" s="85"/>
      <c r="G71" s="1"/>
      <c r="H71" s="1"/>
      <c r="I71" s="1"/>
    </row>
    <row r="72" spans="3:20" s="34" customFormat="1">
      <c r="E72" s="1"/>
      <c r="F72" s="85"/>
      <c r="G72" s="1"/>
      <c r="H72" s="1"/>
      <c r="I72" s="1"/>
    </row>
    <row r="73" spans="3:20" s="34" customFormat="1">
      <c r="E73" s="1"/>
      <c r="H73" s="1"/>
      <c r="I73" s="1"/>
    </row>
    <row r="74" spans="3:20" s="34" customFormat="1">
      <c r="E74" s="1"/>
      <c r="F74" s="85"/>
      <c r="G74" s="1"/>
      <c r="H74" s="1"/>
      <c r="I74" s="1"/>
    </row>
    <row r="75" spans="3:20" s="34" customFormat="1">
      <c r="C75" s="1"/>
      <c r="D75" s="1"/>
      <c r="E75" s="1"/>
      <c r="F75" s="85"/>
      <c r="G75" s="1"/>
      <c r="H75" s="1"/>
      <c r="I75" s="1"/>
    </row>
    <row r="76" spans="3:20" s="34" customFormat="1">
      <c r="C76" s="1"/>
      <c r="D76" s="1"/>
      <c r="E76" s="1"/>
      <c r="F76" s="1"/>
      <c r="G76" s="1"/>
      <c r="H76" s="1"/>
      <c r="I76" s="1"/>
    </row>
    <row r="77" spans="3:20" s="34" customFormat="1">
      <c r="C77" s="1"/>
      <c r="D77" s="1"/>
      <c r="E77" s="1"/>
      <c r="F77" s="1"/>
      <c r="G77" s="1"/>
      <c r="H77" s="1"/>
      <c r="I77" s="1"/>
    </row>
    <row r="78" spans="3:20" s="34" customFormat="1">
      <c r="F78" s="57"/>
    </row>
    <row r="79" spans="3:20" s="34" customFormat="1"/>
    <row r="80" spans="3:20" s="34" customFormat="1"/>
    <row r="81" spans="1:18" s="34" customFormat="1">
      <c r="L81" s="1"/>
      <c r="M81" s="1"/>
      <c r="N81" s="1"/>
      <c r="O81" s="1"/>
      <c r="P81" s="1"/>
      <c r="Q81" s="1"/>
      <c r="R81" s="1"/>
    </row>
    <row r="82" spans="1:18" s="34" customFormat="1" ht="13.5" customHeight="1">
      <c r="A82" s="1"/>
      <c r="B82" s="1"/>
      <c r="C82" s="1"/>
      <c r="D82" s="1"/>
      <c r="E82" s="1"/>
      <c r="F82" s="1"/>
      <c r="G82" s="1"/>
      <c r="H82" s="1"/>
      <c r="I82" s="1"/>
      <c r="L82" s="1"/>
      <c r="M82" s="1"/>
      <c r="N82" s="1"/>
      <c r="O82" s="1"/>
      <c r="P82" s="1"/>
      <c r="Q82" s="1"/>
      <c r="R82" s="1"/>
    </row>
    <row r="83" spans="1:18" s="34" customFormat="1">
      <c r="A83" s="1"/>
      <c r="B83" s="1"/>
      <c r="C83" s="1"/>
      <c r="D83" s="1"/>
      <c r="E83" s="1"/>
      <c r="F83" s="1"/>
      <c r="G83" s="1"/>
      <c r="H83" s="1"/>
      <c r="I83" s="1"/>
      <c r="L83" s="1"/>
      <c r="M83" s="1"/>
      <c r="N83" s="1"/>
      <c r="O83" s="1"/>
      <c r="P83" s="1"/>
      <c r="Q83" s="1"/>
      <c r="R83" s="1"/>
    </row>
    <row r="84" spans="1:18" s="34" customForma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34" customForma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</sheetData>
  <mergeCells count="76">
    <mergeCell ref="F17:I17"/>
    <mergeCell ref="C27:D27"/>
    <mergeCell ref="L27:M27"/>
    <mergeCell ref="A29:D31"/>
    <mergeCell ref="J29:M31"/>
    <mergeCell ref="C19:D21"/>
    <mergeCell ref="F19:F21"/>
    <mergeCell ref="G19:G21"/>
    <mergeCell ref="H19:H21"/>
    <mergeCell ref="I19:I21"/>
    <mergeCell ref="L19:M21"/>
    <mergeCell ref="A15:B15"/>
    <mergeCell ref="C15:D15"/>
    <mergeCell ref="J15:K15"/>
    <mergeCell ref="L15:M15"/>
    <mergeCell ref="N15:P15"/>
    <mergeCell ref="A16:B16"/>
    <mergeCell ref="C16:D16"/>
    <mergeCell ref="J16:K16"/>
    <mergeCell ref="L16:M16"/>
    <mergeCell ref="N16:O16"/>
    <mergeCell ref="N14:P14"/>
    <mergeCell ref="A13:B13"/>
    <mergeCell ref="C13:D13"/>
    <mergeCell ref="E13:G13"/>
    <mergeCell ref="J13:K13"/>
    <mergeCell ref="L13:M13"/>
    <mergeCell ref="N13:P13"/>
    <mergeCell ref="A14:B14"/>
    <mergeCell ref="C14:D14"/>
    <mergeCell ref="E14:G14"/>
    <mergeCell ref="J14:K14"/>
    <mergeCell ref="L14:M14"/>
    <mergeCell ref="N12:P12"/>
    <mergeCell ref="A10:D10"/>
    <mergeCell ref="E10:I11"/>
    <mergeCell ref="J10:M10"/>
    <mergeCell ref="N10:R11"/>
    <mergeCell ref="A11:D11"/>
    <mergeCell ref="J11:M11"/>
    <mergeCell ref="A12:B12"/>
    <mergeCell ref="C12:D12"/>
    <mergeCell ref="E12:G12"/>
    <mergeCell ref="J12:K12"/>
    <mergeCell ref="L12:M12"/>
    <mergeCell ref="A6:D6"/>
    <mergeCell ref="E6:I6"/>
    <mergeCell ref="J6:M6"/>
    <mergeCell ref="N6:R6"/>
    <mergeCell ref="A7:D9"/>
    <mergeCell ref="E7:I8"/>
    <mergeCell ref="J7:M9"/>
    <mergeCell ref="N7:R8"/>
    <mergeCell ref="E9:I9"/>
    <mergeCell ref="N9:R9"/>
    <mergeCell ref="A3:D5"/>
    <mergeCell ref="E3:H3"/>
    <mergeCell ref="J3:M5"/>
    <mergeCell ref="N3:P3"/>
    <mergeCell ref="Q3:R3"/>
    <mergeCell ref="E4:I4"/>
    <mergeCell ref="N4:R4"/>
    <mergeCell ref="E5:H5"/>
    <mergeCell ref="N5:P5"/>
    <mergeCell ref="Q5:R5"/>
    <mergeCell ref="A1:I1"/>
    <mergeCell ref="J1:R1"/>
    <mergeCell ref="A2:D2"/>
    <mergeCell ref="E2:I2"/>
    <mergeCell ref="J2:M2"/>
    <mergeCell ref="N2:R2"/>
    <mergeCell ref="N19:N21"/>
    <mergeCell ref="O19:O21"/>
    <mergeCell ref="P19:P21"/>
    <mergeCell ref="Q19:Q21"/>
    <mergeCell ref="R19:R21"/>
  </mergeCells>
  <phoneticPr fontId="3" type="noConversion"/>
  <dataValidations count="1">
    <dataValidation type="list" allowBlank="1" showInputMessage="1" showErrorMessage="1" sqref="C13:D13 IY13:IZ13 SU13:SV13 ACQ13:ACR13 AMM13:AMN13 AWI13:AWJ13 BGE13:BGF13 BQA13:BQB13 BZW13:BZX13 CJS13:CJT13 CTO13:CTP13 DDK13:DDL13 DNG13:DNH13 DXC13:DXD13 EGY13:EGZ13 EQU13:EQV13 FAQ13:FAR13 FKM13:FKN13 FUI13:FUJ13 GEE13:GEF13 GOA13:GOB13 GXW13:GXX13 HHS13:HHT13 HRO13:HRP13 IBK13:IBL13 ILG13:ILH13 IVC13:IVD13 JEY13:JEZ13 JOU13:JOV13 JYQ13:JYR13 KIM13:KIN13 KSI13:KSJ13 LCE13:LCF13 LMA13:LMB13 LVW13:LVX13 MFS13:MFT13 MPO13:MPP13 MZK13:MZL13 NJG13:NJH13 NTC13:NTD13 OCY13:OCZ13 OMU13:OMV13 OWQ13:OWR13 PGM13:PGN13 PQI13:PQJ13 QAE13:QAF13 QKA13:QKB13 QTW13:QTX13 RDS13:RDT13 RNO13:RNP13 RXK13:RXL13 SHG13:SHH13 SRC13:SRD13 TAY13:TAZ13 TKU13:TKV13 TUQ13:TUR13 UEM13:UEN13 UOI13:UOJ13 UYE13:UYF13 VIA13:VIB13 VRW13:VRX13 WBS13:WBT13 WLO13:WLP13 WVK13:WVL13 C65549:D65549 IY65549:IZ65549 SU65549:SV65549 ACQ65549:ACR65549 AMM65549:AMN65549 AWI65549:AWJ65549 BGE65549:BGF65549 BQA65549:BQB65549 BZW65549:BZX65549 CJS65549:CJT65549 CTO65549:CTP65549 DDK65549:DDL65549 DNG65549:DNH65549 DXC65549:DXD65549 EGY65549:EGZ65549 EQU65549:EQV65549 FAQ65549:FAR65549 FKM65549:FKN65549 FUI65549:FUJ65549 GEE65549:GEF65549 GOA65549:GOB65549 GXW65549:GXX65549 HHS65549:HHT65549 HRO65549:HRP65549 IBK65549:IBL65549 ILG65549:ILH65549 IVC65549:IVD65549 JEY65549:JEZ65549 JOU65549:JOV65549 JYQ65549:JYR65549 KIM65549:KIN65549 KSI65549:KSJ65549 LCE65549:LCF65549 LMA65549:LMB65549 LVW65549:LVX65549 MFS65549:MFT65549 MPO65549:MPP65549 MZK65549:MZL65549 NJG65549:NJH65549 NTC65549:NTD65549 OCY65549:OCZ65549 OMU65549:OMV65549 OWQ65549:OWR65549 PGM65549:PGN65549 PQI65549:PQJ65549 QAE65549:QAF65549 QKA65549:QKB65549 QTW65549:QTX65549 RDS65549:RDT65549 RNO65549:RNP65549 RXK65549:RXL65549 SHG65549:SHH65549 SRC65549:SRD65549 TAY65549:TAZ65549 TKU65549:TKV65549 TUQ65549:TUR65549 UEM65549:UEN65549 UOI65549:UOJ65549 UYE65549:UYF65549 VIA65549:VIB65549 VRW65549:VRX65549 WBS65549:WBT65549 WLO65549:WLP65549 WVK65549:WVL65549 C131085:D131085 IY131085:IZ131085 SU131085:SV131085 ACQ131085:ACR131085 AMM131085:AMN131085 AWI131085:AWJ131085 BGE131085:BGF131085 BQA131085:BQB131085 BZW131085:BZX131085 CJS131085:CJT131085 CTO131085:CTP131085 DDK131085:DDL131085 DNG131085:DNH131085 DXC131085:DXD131085 EGY131085:EGZ131085 EQU131085:EQV131085 FAQ131085:FAR131085 FKM131085:FKN131085 FUI131085:FUJ131085 GEE131085:GEF131085 GOA131085:GOB131085 GXW131085:GXX131085 HHS131085:HHT131085 HRO131085:HRP131085 IBK131085:IBL131085 ILG131085:ILH131085 IVC131085:IVD131085 JEY131085:JEZ131085 JOU131085:JOV131085 JYQ131085:JYR131085 KIM131085:KIN131085 KSI131085:KSJ131085 LCE131085:LCF131085 LMA131085:LMB131085 LVW131085:LVX131085 MFS131085:MFT131085 MPO131085:MPP131085 MZK131085:MZL131085 NJG131085:NJH131085 NTC131085:NTD131085 OCY131085:OCZ131085 OMU131085:OMV131085 OWQ131085:OWR131085 PGM131085:PGN131085 PQI131085:PQJ131085 QAE131085:QAF131085 QKA131085:QKB131085 QTW131085:QTX131085 RDS131085:RDT131085 RNO131085:RNP131085 RXK131085:RXL131085 SHG131085:SHH131085 SRC131085:SRD131085 TAY131085:TAZ131085 TKU131085:TKV131085 TUQ131085:TUR131085 UEM131085:UEN131085 UOI131085:UOJ131085 UYE131085:UYF131085 VIA131085:VIB131085 VRW131085:VRX131085 WBS131085:WBT131085 WLO131085:WLP131085 WVK131085:WVL131085 C196621:D196621 IY196621:IZ196621 SU196621:SV196621 ACQ196621:ACR196621 AMM196621:AMN196621 AWI196621:AWJ196621 BGE196621:BGF196621 BQA196621:BQB196621 BZW196621:BZX196621 CJS196621:CJT196621 CTO196621:CTP196621 DDK196621:DDL196621 DNG196621:DNH196621 DXC196621:DXD196621 EGY196621:EGZ196621 EQU196621:EQV196621 FAQ196621:FAR196621 FKM196621:FKN196621 FUI196621:FUJ196621 GEE196621:GEF196621 GOA196621:GOB196621 GXW196621:GXX196621 HHS196621:HHT196621 HRO196621:HRP196621 IBK196621:IBL196621 ILG196621:ILH196621 IVC196621:IVD196621 JEY196621:JEZ196621 JOU196621:JOV196621 JYQ196621:JYR196621 KIM196621:KIN196621 KSI196621:KSJ196621 LCE196621:LCF196621 LMA196621:LMB196621 LVW196621:LVX196621 MFS196621:MFT196621 MPO196621:MPP196621 MZK196621:MZL196621 NJG196621:NJH196621 NTC196621:NTD196621 OCY196621:OCZ196621 OMU196621:OMV196621 OWQ196621:OWR196621 PGM196621:PGN196621 PQI196621:PQJ196621 QAE196621:QAF196621 QKA196621:QKB196621 QTW196621:QTX196621 RDS196621:RDT196621 RNO196621:RNP196621 RXK196621:RXL196621 SHG196621:SHH196621 SRC196621:SRD196621 TAY196621:TAZ196621 TKU196621:TKV196621 TUQ196621:TUR196621 UEM196621:UEN196621 UOI196621:UOJ196621 UYE196621:UYF196621 VIA196621:VIB196621 VRW196621:VRX196621 WBS196621:WBT196621 WLO196621:WLP196621 WVK196621:WVL196621 C262157:D262157 IY262157:IZ262157 SU262157:SV262157 ACQ262157:ACR262157 AMM262157:AMN262157 AWI262157:AWJ262157 BGE262157:BGF262157 BQA262157:BQB262157 BZW262157:BZX262157 CJS262157:CJT262157 CTO262157:CTP262157 DDK262157:DDL262157 DNG262157:DNH262157 DXC262157:DXD262157 EGY262157:EGZ262157 EQU262157:EQV262157 FAQ262157:FAR262157 FKM262157:FKN262157 FUI262157:FUJ262157 GEE262157:GEF262157 GOA262157:GOB262157 GXW262157:GXX262157 HHS262157:HHT262157 HRO262157:HRP262157 IBK262157:IBL262157 ILG262157:ILH262157 IVC262157:IVD262157 JEY262157:JEZ262157 JOU262157:JOV262157 JYQ262157:JYR262157 KIM262157:KIN262157 KSI262157:KSJ262157 LCE262157:LCF262157 LMA262157:LMB262157 LVW262157:LVX262157 MFS262157:MFT262157 MPO262157:MPP262157 MZK262157:MZL262157 NJG262157:NJH262157 NTC262157:NTD262157 OCY262157:OCZ262157 OMU262157:OMV262157 OWQ262157:OWR262157 PGM262157:PGN262157 PQI262157:PQJ262157 QAE262157:QAF262157 QKA262157:QKB262157 QTW262157:QTX262157 RDS262157:RDT262157 RNO262157:RNP262157 RXK262157:RXL262157 SHG262157:SHH262157 SRC262157:SRD262157 TAY262157:TAZ262157 TKU262157:TKV262157 TUQ262157:TUR262157 UEM262157:UEN262157 UOI262157:UOJ262157 UYE262157:UYF262157 VIA262157:VIB262157 VRW262157:VRX262157 WBS262157:WBT262157 WLO262157:WLP262157 WVK262157:WVL262157 C327693:D327693 IY327693:IZ327693 SU327693:SV327693 ACQ327693:ACR327693 AMM327693:AMN327693 AWI327693:AWJ327693 BGE327693:BGF327693 BQA327693:BQB327693 BZW327693:BZX327693 CJS327693:CJT327693 CTO327693:CTP327693 DDK327693:DDL327693 DNG327693:DNH327693 DXC327693:DXD327693 EGY327693:EGZ327693 EQU327693:EQV327693 FAQ327693:FAR327693 FKM327693:FKN327693 FUI327693:FUJ327693 GEE327693:GEF327693 GOA327693:GOB327693 GXW327693:GXX327693 HHS327693:HHT327693 HRO327693:HRP327693 IBK327693:IBL327693 ILG327693:ILH327693 IVC327693:IVD327693 JEY327693:JEZ327693 JOU327693:JOV327693 JYQ327693:JYR327693 KIM327693:KIN327693 KSI327693:KSJ327693 LCE327693:LCF327693 LMA327693:LMB327693 LVW327693:LVX327693 MFS327693:MFT327693 MPO327693:MPP327693 MZK327693:MZL327693 NJG327693:NJH327693 NTC327693:NTD327693 OCY327693:OCZ327693 OMU327693:OMV327693 OWQ327693:OWR327693 PGM327693:PGN327693 PQI327693:PQJ327693 QAE327693:QAF327693 QKA327693:QKB327693 QTW327693:QTX327693 RDS327693:RDT327693 RNO327693:RNP327693 RXK327693:RXL327693 SHG327693:SHH327693 SRC327693:SRD327693 TAY327693:TAZ327693 TKU327693:TKV327693 TUQ327693:TUR327693 UEM327693:UEN327693 UOI327693:UOJ327693 UYE327693:UYF327693 VIA327693:VIB327693 VRW327693:VRX327693 WBS327693:WBT327693 WLO327693:WLP327693 WVK327693:WVL327693 C393229:D393229 IY393229:IZ393229 SU393229:SV393229 ACQ393229:ACR393229 AMM393229:AMN393229 AWI393229:AWJ393229 BGE393229:BGF393229 BQA393229:BQB393229 BZW393229:BZX393229 CJS393229:CJT393229 CTO393229:CTP393229 DDK393229:DDL393229 DNG393229:DNH393229 DXC393229:DXD393229 EGY393229:EGZ393229 EQU393229:EQV393229 FAQ393229:FAR393229 FKM393229:FKN393229 FUI393229:FUJ393229 GEE393229:GEF393229 GOA393229:GOB393229 GXW393229:GXX393229 HHS393229:HHT393229 HRO393229:HRP393229 IBK393229:IBL393229 ILG393229:ILH393229 IVC393229:IVD393229 JEY393229:JEZ393229 JOU393229:JOV393229 JYQ393229:JYR393229 KIM393229:KIN393229 KSI393229:KSJ393229 LCE393229:LCF393229 LMA393229:LMB393229 LVW393229:LVX393229 MFS393229:MFT393229 MPO393229:MPP393229 MZK393229:MZL393229 NJG393229:NJH393229 NTC393229:NTD393229 OCY393229:OCZ393229 OMU393229:OMV393229 OWQ393229:OWR393229 PGM393229:PGN393229 PQI393229:PQJ393229 QAE393229:QAF393229 QKA393229:QKB393229 QTW393229:QTX393229 RDS393229:RDT393229 RNO393229:RNP393229 RXK393229:RXL393229 SHG393229:SHH393229 SRC393229:SRD393229 TAY393229:TAZ393229 TKU393229:TKV393229 TUQ393229:TUR393229 UEM393229:UEN393229 UOI393229:UOJ393229 UYE393229:UYF393229 VIA393229:VIB393229 VRW393229:VRX393229 WBS393229:WBT393229 WLO393229:WLP393229 WVK393229:WVL393229 C458765:D458765 IY458765:IZ458765 SU458765:SV458765 ACQ458765:ACR458765 AMM458765:AMN458765 AWI458765:AWJ458765 BGE458765:BGF458765 BQA458765:BQB458765 BZW458765:BZX458765 CJS458765:CJT458765 CTO458765:CTP458765 DDK458765:DDL458765 DNG458765:DNH458765 DXC458765:DXD458765 EGY458765:EGZ458765 EQU458765:EQV458765 FAQ458765:FAR458765 FKM458765:FKN458765 FUI458765:FUJ458765 GEE458765:GEF458765 GOA458765:GOB458765 GXW458765:GXX458765 HHS458765:HHT458765 HRO458765:HRP458765 IBK458765:IBL458765 ILG458765:ILH458765 IVC458765:IVD458765 JEY458765:JEZ458765 JOU458765:JOV458765 JYQ458765:JYR458765 KIM458765:KIN458765 KSI458765:KSJ458765 LCE458765:LCF458765 LMA458765:LMB458765 LVW458765:LVX458765 MFS458765:MFT458765 MPO458765:MPP458765 MZK458765:MZL458765 NJG458765:NJH458765 NTC458765:NTD458765 OCY458765:OCZ458765 OMU458765:OMV458765 OWQ458765:OWR458765 PGM458765:PGN458765 PQI458765:PQJ458765 QAE458765:QAF458765 QKA458765:QKB458765 QTW458765:QTX458765 RDS458765:RDT458765 RNO458765:RNP458765 RXK458765:RXL458765 SHG458765:SHH458765 SRC458765:SRD458765 TAY458765:TAZ458765 TKU458765:TKV458765 TUQ458765:TUR458765 UEM458765:UEN458765 UOI458765:UOJ458765 UYE458765:UYF458765 VIA458765:VIB458765 VRW458765:VRX458765 WBS458765:WBT458765 WLO458765:WLP458765 WVK458765:WVL458765 C524301:D524301 IY524301:IZ524301 SU524301:SV524301 ACQ524301:ACR524301 AMM524301:AMN524301 AWI524301:AWJ524301 BGE524301:BGF524301 BQA524301:BQB524301 BZW524301:BZX524301 CJS524301:CJT524301 CTO524301:CTP524301 DDK524301:DDL524301 DNG524301:DNH524301 DXC524301:DXD524301 EGY524301:EGZ524301 EQU524301:EQV524301 FAQ524301:FAR524301 FKM524301:FKN524301 FUI524301:FUJ524301 GEE524301:GEF524301 GOA524301:GOB524301 GXW524301:GXX524301 HHS524301:HHT524301 HRO524301:HRP524301 IBK524301:IBL524301 ILG524301:ILH524301 IVC524301:IVD524301 JEY524301:JEZ524301 JOU524301:JOV524301 JYQ524301:JYR524301 KIM524301:KIN524301 KSI524301:KSJ524301 LCE524301:LCF524301 LMA524301:LMB524301 LVW524301:LVX524301 MFS524301:MFT524301 MPO524301:MPP524301 MZK524301:MZL524301 NJG524301:NJH524301 NTC524301:NTD524301 OCY524301:OCZ524301 OMU524301:OMV524301 OWQ524301:OWR524301 PGM524301:PGN524301 PQI524301:PQJ524301 QAE524301:QAF524301 QKA524301:QKB524301 QTW524301:QTX524301 RDS524301:RDT524301 RNO524301:RNP524301 RXK524301:RXL524301 SHG524301:SHH524301 SRC524301:SRD524301 TAY524301:TAZ524301 TKU524301:TKV524301 TUQ524301:TUR524301 UEM524301:UEN524301 UOI524301:UOJ524301 UYE524301:UYF524301 VIA524301:VIB524301 VRW524301:VRX524301 WBS524301:WBT524301 WLO524301:WLP524301 WVK524301:WVL524301 C589837:D589837 IY589837:IZ589837 SU589837:SV589837 ACQ589837:ACR589837 AMM589837:AMN589837 AWI589837:AWJ589837 BGE589837:BGF589837 BQA589837:BQB589837 BZW589837:BZX589837 CJS589837:CJT589837 CTO589837:CTP589837 DDK589837:DDL589837 DNG589837:DNH589837 DXC589837:DXD589837 EGY589837:EGZ589837 EQU589837:EQV589837 FAQ589837:FAR589837 FKM589837:FKN589837 FUI589837:FUJ589837 GEE589837:GEF589837 GOA589837:GOB589837 GXW589837:GXX589837 HHS589837:HHT589837 HRO589837:HRP589837 IBK589837:IBL589837 ILG589837:ILH589837 IVC589837:IVD589837 JEY589837:JEZ589837 JOU589837:JOV589837 JYQ589837:JYR589837 KIM589837:KIN589837 KSI589837:KSJ589837 LCE589837:LCF589837 LMA589837:LMB589837 LVW589837:LVX589837 MFS589837:MFT589837 MPO589837:MPP589837 MZK589837:MZL589837 NJG589837:NJH589837 NTC589837:NTD589837 OCY589837:OCZ589837 OMU589837:OMV589837 OWQ589837:OWR589837 PGM589837:PGN589837 PQI589837:PQJ589837 QAE589837:QAF589837 QKA589837:QKB589837 QTW589837:QTX589837 RDS589837:RDT589837 RNO589837:RNP589837 RXK589837:RXL589837 SHG589837:SHH589837 SRC589837:SRD589837 TAY589837:TAZ589837 TKU589837:TKV589837 TUQ589837:TUR589837 UEM589837:UEN589837 UOI589837:UOJ589837 UYE589837:UYF589837 VIA589837:VIB589837 VRW589837:VRX589837 WBS589837:WBT589837 WLO589837:WLP589837 WVK589837:WVL589837 C655373:D655373 IY655373:IZ655373 SU655373:SV655373 ACQ655373:ACR655373 AMM655373:AMN655373 AWI655373:AWJ655373 BGE655373:BGF655373 BQA655373:BQB655373 BZW655373:BZX655373 CJS655373:CJT655373 CTO655373:CTP655373 DDK655373:DDL655373 DNG655373:DNH655373 DXC655373:DXD655373 EGY655373:EGZ655373 EQU655373:EQV655373 FAQ655373:FAR655373 FKM655373:FKN655373 FUI655373:FUJ655373 GEE655373:GEF655373 GOA655373:GOB655373 GXW655373:GXX655373 HHS655373:HHT655373 HRO655373:HRP655373 IBK655373:IBL655373 ILG655373:ILH655373 IVC655373:IVD655373 JEY655373:JEZ655373 JOU655373:JOV655373 JYQ655373:JYR655373 KIM655373:KIN655373 KSI655373:KSJ655373 LCE655373:LCF655373 LMA655373:LMB655373 LVW655373:LVX655373 MFS655373:MFT655373 MPO655373:MPP655373 MZK655373:MZL655373 NJG655373:NJH655373 NTC655373:NTD655373 OCY655373:OCZ655373 OMU655373:OMV655373 OWQ655373:OWR655373 PGM655373:PGN655373 PQI655373:PQJ655373 QAE655373:QAF655373 QKA655373:QKB655373 QTW655373:QTX655373 RDS655373:RDT655373 RNO655373:RNP655373 RXK655373:RXL655373 SHG655373:SHH655373 SRC655373:SRD655373 TAY655373:TAZ655373 TKU655373:TKV655373 TUQ655373:TUR655373 UEM655373:UEN655373 UOI655373:UOJ655373 UYE655373:UYF655373 VIA655373:VIB655373 VRW655373:VRX655373 WBS655373:WBT655373 WLO655373:WLP655373 WVK655373:WVL655373 C720909:D720909 IY720909:IZ720909 SU720909:SV720909 ACQ720909:ACR720909 AMM720909:AMN720909 AWI720909:AWJ720909 BGE720909:BGF720909 BQA720909:BQB720909 BZW720909:BZX720909 CJS720909:CJT720909 CTO720909:CTP720909 DDK720909:DDL720909 DNG720909:DNH720909 DXC720909:DXD720909 EGY720909:EGZ720909 EQU720909:EQV720909 FAQ720909:FAR720909 FKM720909:FKN720909 FUI720909:FUJ720909 GEE720909:GEF720909 GOA720909:GOB720909 GXW720909:GXX720909 HHS720909:HHT720909 HRO720909:HRP720909 IBK720909:IBL720909 ILG720909:ILH720909 IVC720909:IVD720909 JEY720909:JEZ720909 JOU720909:JOV720909 JYQ720909:JYR720909 KIM720909:KIN720909 KSI720909:KSJ720909 LCE720909:LCF720909 LMA720909:LMB720909 LVW720909:LVX720909 MFS720909:MFT720909 MPO720909:MPP720909 MZK720909:MZL720909 NJG720909:NJH720909 NTC720909:NTD720909 OCY720909:OCZ720909 OMU720909:OMV720909 OWQ720909:OWR720909 PGM720909:PGN720909 PQI720909:PQJ720909 QAE720909:QAF720909 QKA720909:QKB720909 QTW720909:QTX720909 RDS720909:RDT720909 RNO720909:RNP720909 RXK720909:RXL720909 SHG720909:SHH720909 SRC720909:SRD720909 TAY720909:TAZ720909 TKU720909:TKV720909 TUQ720909:TUR720909 UEM720909:UEN720909 UOI720909:UOJ720909 UYE720909:UYF720909 VIA720909:VIB720909 VRW720909:VRX720909 WBS720909:WBT720909 WLO720909:WLP720909 WVK720909:WVL720909 C786445:D786445 IY786445:IZ786445 SU786445:SV786445 ACQ786445:ACR786445 AMM786445:AMN786445 AWI786445:AWJ786445 BGE786445:BGF786445 BQA786445:BQB786445 BZW786445:BZX786445 CJS786445:CJT786445 CTO786445:CTP786445 DDK786445:DDL786445 DNG786445:DNH786445 DXC786445:DXD786445 EGY786445:EGZ786445 EQU786445:EQV786445 FAQ786445:FAR786445 FKM786445:FKN786445 FUI786445:FUJ786445 GEE786445:GEF786445 GOA786445:GOB786445 GXW786445:GXX786445 HHS786445:HHT786445 HRO786445:HRP786445 IBK786445:IBL786445 ILG786445:ILH786445 IVC786445:IVD786445 JEY786445:JEZ786445 JOU786445:JOV786445 JYQ786445:JYR786445 KIM786445:KIN786445 KSI786445:KSJ786445 LCE786445:LCF786445 LMA786445:LMB786445 LVW786445:LVX786445 MFS786445:MFT786445 MPO786445:MPP786445 MZK786445:MZL786445 NJG786445:NJH786445 NTC786445:NTD786445 OCY786445:OCZ786445 OMU786445:OMV786445 OWQ786445:OWR786445 PGM786445:PGN786445 PQI786445:PQJ786445 QAE786445:QAF786445 QKA786445:QKB786445 QTW786445:QTX786445 RDS786445:RDT786445 RNO786445:RNP786445 RXK786445:RXL786445 SHG786445:SHH786445 SRC786445:SRD786445 TAY786445:TAZ786445 TKU786445:TKV786445 TUQ786445:TUR786445 UEM786445:UEN786445 UOI786445:UOJ786445 UYE786445:UYF786445 VIA786445:VIB786445 VRW786445:VRX786445 WBS786445:WBT786445 WLO786445:WLP786445 WVK786445:WVL786445 C851981:D851981 IY851981:IZ851981 SU851981:SV851981 ACQ851981:ACR851981 AMM851981:AMN851981 AWI851981:AWJ851981 BGE851981:BGF851981 BQA851981:BQB851981 BZW851981:BZX851981 CJS851981:CJT851981 CTO851981:CTP851981 DDK851981:DDL851981 DNG851981:DNH851981 DXC851981:DXD851981 EGY851981:EGZ851981 EQU851981:EQV851981 FAQ851981:FAR851981 FKM851981:FKN851981 FUI851981:FUJ851981 GEE851981:GEF851981 GOA851981:GOB851981 GXW851981:GXX851981 HHS851981:HHT851981 HRO851981:HRP851981 IBK851981:IBL851981 ILG851981:ILH851981 IVC851981:IVD851981 JEY851981:JEZ851981 JOU851981:JOV851981 JYQ851981:JYR851981 KIM851981:KIN851981 KSI851981:KSJ851981 LCE851981:LCF851981 LMA851981:LMB851981 LVW851981:LVX851981 MFS851981:MFT851981 MPO851981:MPP851981 MZK851981:MZL851981 NJG851981:NJH851981 NTC851981:NTD851981 OCY851981:OCZ851981 OMU851981:OMV851981 OWQ851981:OWR851981 PGM851981:PGN851981 PQI851981:PQJ851981 QAE851981:QAF851981 QKA851981:QKB851981 QTW851981:QTX851981 RDS851981:RDT851981 RNO851981:RNP851981 RXK851981:RXL851981 SHG851981:SHH851981 SRC851981:SRD851981 TAY851981:TAZ851981 TKU851981:TKV851981 TUQ851981:TUR851981 UEM851981:UEN851981 UOI851981:UOJ851981 UYE851981:UYF851981 VIA851981:VIB851981 VRW851981:VRX851981 WBS851981:WBT851981 WLO851981:WLP851981 WVK851981:WVL851981 C917517:D917517 IY917517:IZ917517 SU917517:SV917517 ACQ917517:ACR917517 AMM917517:AMN917517 AWI917517:AWJ917517 BGE917517:BGF917517 BQA917517:BQB917517 BZW917517:BZX917517 CJS917517:CJT917517 CTO917517:CTP917517 DDK917517:DDL917517 DNG917517:DNH917517 DXC917517:DXD917517 EGY917517:EGZ917517 EQU917517:EQV917517 FAQ917517:FAR917517 FKM917517:FKN917517 FUI917517:FUJ917517 GEE917517:GEF917517 GOA917517:GOB917517 GXW917517:GXX917517 HHS917517:HHT917517 HRO917517:HRP917517 IBK917517:IBL917517 ILG917517:ILH917517 IVC917517:IVD917517 JEY917517:JEZ917517 JOU917517:JOV917517 JYQ917517:JYR917517 KIM917517:KIN917517 KSI917517:KSJ917517 LCE917517:LCF917517 LMA917517:LMB917517 LVW917517:LVX917517 MFS917517:MFT917517 MPO917517:MPP917517 MZK917517:MZL917517 NJG917517:NJH917517 NTC917517:NTD917517 OCY917517:OCZ917517 OMU917517:OMV917517 OWQ917517:OWR917517 PGM917517:PGN917517 PQI917517:PQJ917517 QAE917517:QAF917517 QKA917517:QKB917517 QTW917517:QTX917517 RDS917517:RDT917517 RNO917517:RNP917517 RXK917517:RXL917517 SHG917517:SHH917517 SRC917517:SRD917517 TAY917517:TAZ917517 TKU917517:TKV917517 TUQ917517:TUR917517 UEM917517:UEN917517 UOI917517:UOJ917517 UYE917517:UYF917517 VIA917517:VIB917517 VRW917517:VRX917517 WBS917517:WBT917517 WLO917517:WLP917517 WVK917517:WVL917517 C983053:D983053 IY983053:IZ983053 SU983053:SV983053 ACQ983053:ACR983053 AMM983053:AMN983053 AWI983053:AWJ983053 BGE983053:BGF983053 BQA983053:BQB983053 BZW983053:BZX983053 CJS983053:CJT983053 CTO983053:CTP983053 DDK983053:DDL983053 DNG983053:DNH983053 DXC983053:DXD983053 EGY983053:EGZ983053 EQU983053:EQV983053 FAQ983053:FAR983053 FKM983053:FKN983053 FUI983053:FUJ983053 GEE983053:GEF983053 GOA983053:GOB983053 GXW983053:GXX983053 HHS983053:HHT983053 HRO983053:HRP983053 IBK983053:IBL983053 ILG983053:ILH983053 IVC983053:IVD983053 JEY983053:JEZ983053 JOU983053:JOV983053 JYQ983053:JYR983053 KIM983053:KIN983053 KSI983053:KSJ983053 LCE983053:LCF983053 LMA983053:LMB983053 LVW983053:LVX983053 MFS983053:MFT983053 MPO983053:MPP983053 MZK983053:MZL983053 NJG983053:NJH983053 NTC983053:NTD983053 OCY983053:OCZ983053 OMU983053:OMV983053 OWQ983053:OWR983053 PGM983053:PGN983053 PQI983053:PQJ983053 QAE983053:QAF983053 QKA983053:QKB983053 QTW983053:QTX983053 RDS983053:RDT983053 RNO983053:RNP983053 RXK983053:RXL983053 SHG983053:SHH983053 SRC983053:SRD983053 TAY983053:TAZ983053 TKU983053:TKV983053 TUQ983053:TUR983053 UEM983053:UEN983053 UOI983053:UOJ983053 UYE983053:UYF983053 VIA983053:VIB983053 VRW983053:VRX983053 WBS983053:WBT983053 WLO983053:WLP983053 WVK983053:WVL983053" xr:uid="{00000000-0002-0000-0000-000000000000}">
      <formula1>"Pesqueria,Saltillo"</formula1>
    </dataValidation>
  </dataValidations>
  <hyperlinks>
    <hyperlink ref="I13" r:id="rId1" xr:uid="{00000000-0004-0000-0000-000000000000}"/>
    <hyperlink ref="I14" r:id="rId2" xr:uid="{00000000-0004-0000-0000-000001000000}"/>
  </hyperlinks>
  <pageMargins left="0.31496062992125984" right="0.31496062992125984" top="0.51" bottom="0.12" header="0.31496062992125984" footer="0.17"/>
  <pageSetup paperSize="9" scale="78" orientation="portrait" horizontalDpi="300" verticalDpi="300" r:id="rId3"/>
  <headerFooter alignWithMargins="0">
    <oddHeader>&amp;C&amp;G&amp;R&amp;"Aptos"&amp;14&amp;K0000FF PUBLIC&amp;1#_x000D_</oddHeader>
  </headerFooter>
  <colBreaks count="1" manualBreakCount="1">
    <brk id="9" max="32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M1114"/>
  <sheetViews>
    <sheetView showGridLines="0" zoomScale="55" zoomScaleNormal="55" workbookViewId="0">
      <pane xSplit="1" ySplit="3" topLeftCell="B45" activePane="bottomRight" state="frozen"/>
      <selection pane="topRight" activeCell="A7" sqref="A7:D9"/>
      <selection pane="bottomLeft" activeCell="A7" sqref="A7:D9"/>
      <selection pane="bottomRight" activeCell="AH4" sqref="AH4:AH50"/>
    </sheetView>
  </sheetViews>
  <sheetFormatPr defaultColWidth="8.88671875" defaultRowHeight="23.25"/>
  <cols>
    <col min="1" max="1" width="11.88671875" style="86" customWidth="1"/>
    <col min="2" max="2" width="14.21875" style="86" customWidth="1"/>
    <col min="3" max="3" width="11.6640625" style="86" bestFit="1" customWidth="1"/>
    <col min="4" max="4" width="32.44140625" style="103" customWidth="1"/>
    <col min="5" max="5" width="15.88671875" style="86" customWidth="1"/>
    <col min="6" max="8" width="8.21875" style="86" hidden="1" customWidth="1"/>
    <col min="9" max="9" width="49.44140625" style="103" customWidth="1"/>
    <col min="10" max="11" width="43.5546875" style="86" customWidth="1"/>
    <col min="12" max="12" width="29.6640625" style="86" hidden="1" customWidth="1"/>
    <col min="13" max="13" width="8.21875" style="86" customWidth="1"/>
    <col min="14" max="14" width="8.88671875" style="86" customWidth="1"/>
    <col min="15" max="15" width="10.44140625" style="86" customWidth="1"/>
    <col min="16" max="16" width="15.44140625" style="86" customWidth="1"/>
    <col min="17" max="17" width="12.44140625" style="86" customWidth="1"/>
    <col min="18" max="18" width="14.44140625" style="124" customWidth="1"/>
    <col min="19" max="19" width="10.77734375" style="86" customWidth="1"/>
    <col min="20" max="21" width="10.77734375" style="119" customWidth="1"/>
    <col min="22" max="22" width="15.21875" style="119" customWidth="1"/>
    <col min="23" max="23" width="11.88671875" style="86" customWidth="1"/>
    <col min="24" max="24" width="13.21875" style="86" customWidth="1"/>
    <col min="25" max="25" width="13.6640625" style="86" hidden="1" customWidth="1"/>
    <col min="26" max="26" width="12.33203125" style="86" customWidth="1"/>
    <col min="27" max="28" width="12.33203125" style="86" hidden="1" customWidth="1"/>
    <col min="29" max="29" width="10.21875" style="86" customWidth="1"/>
    <col min="30" max="31" width="20.77734375" style="86" customWidth="1"/>
    <col min="32" max="32" width="17.109375" style="86" hidden="1" customWidth="1"/>
    <col min="33" max="33" width="13.77734375" style="86" customWidth="1"/>
    <col min="34" max="34" width="17.5546875" style="86" customWidth="1"/>
    <col min="35" max="35" width="15.5546875" style="86" hidden="1" customWidth="1"/>
    <col min="36" max="36" width="15.5546875" style="86" customWidth="1"/>
    <col min="37" max="37" width="8.88671875" style="86"/>
    <col min="38" max="39" width="11.88671875" style="86" customWidth="1"/>
    <col min="40" max="16384" width="8.88671875" style="86"/>
  </cols>
  <sheetData>
    <row r="1" spans="1:39" ht="43.5" customHeight="1" thickBot="1">
      <c r="A1" s="285" t="s">
        <v>52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7"/>
    </row>
    <row r="2" spans="1:39" ht="29.25" customHeight="1">
      <c r="A2" s="281" t="s">
        <v>53</v>
      </c>
      <c r="B2" s="288" t="s">
        <v>54</v>
      </c>
      <c r="C2" s="288" t="s">
        <v>55</v>
      </c>
      <c r="D2" s="290" t="s">
        <v>56</v>
      </c>
      <c r="E2" s="292" t="s">
        <v>57</v>
      </c>
      <c r="F2" s="87"/>
      <c r="G2" s="87"/>
      <c r="H2" s="87"/>
      <c r="I2" s="88"/>
      <c r="J2" s="294" t="s">
        <v>58</v>
      </c>
      <c r="K2" s="294"/>
      <c r="L2" s="294"/>
      <c r="M2" s="295"/>
      <c r="N2" s="296" t="s">
        <v>59</v>
      </c>
      <c r="O2" s="296" t="s">
        <v>60</v>
      </c>
      <c r="P2" s="296" t="s">
        <v>61</v>
      </c>
      <c r="Q2" s="315" t="s">
        <v>62</v>
      </c>
      <c r="R2" s="317" t="s">
        <v>63</v>
      </c>
      <c r="S2" s="319" t="s">
        <v>64</v>
      </c>
      <c r="T2" s="319"/>
      <c r="U2" s="319"/>
      <c r="V2" s="320" t="s">
        <v>65</v>
      </c>
      <c r="W2" s="322"/>
      <c r="X2" s="323"/>
      <c r="Y2" s="323"/>
      <c r="Z2" s="323"/>
      <c r="AA2" s="323"/>
      <c r="AB2" s="323"/>
      <c r="AC2" s="89"/>
      <c r="AD2" s="324" t="s">
        <v>66</v>
      </c>
      <c r="AE2" s="325"/>
      <c r="AF2" s="298" t="s">
        <v>67</v>
      </c>
      <c r="AG2" s="300" t="s">
        <v>68</v>
      </c>
      <c r="AH2" s="302" t="s">
        <v>69</v>
      </c>
      <c r="AI2" s="304" t="s">
        <v>70</v>
      </c>
      <c r="AJ2" s="306" t="s">
        <v>71</v>
      </c>
      <c r="AL2" s="281" t="s">
        <v>53</v>
      </c>
      <c r="AM2" s="281" t="s">
        <v>72</v>
      </c>
    </row>
    <row r="3" spans="1:39" ht="29.25" customHeight="1" thickBot="1">
      <c r="A3" s="282"/>
      <c r="B3" s="289"/>
      <c r="C3" s="289"/>
      <c r="D3" s="291"/>
      <c r="E3" s="293"/>
      <c r="F3" s="90" t="s">
        <v>73</v>
      </c>
      <c r="G3" s="90" t="s">
        <v>74</v>
      </c>
      <c r="H3" s="90" t="s">
        <v>75</v>
      </c>
      <c r="I3" s="90" t="s">
        <v>76</v>
      </c>
      <c r="J3" s="91" t="s">
        <v>77</v>
      </c>
      <c r="K3" s="91" t="s">
        <v>78</v>
      </c>
      <c r="L3" s="91" t="s">
        <v>79</v>
      </c>
      <c r="M3" s="113" t="s">
        <v>80</v>
      </c>
      <c r="N3" s="297"/>
      <c r="O3" s="297"/>
      <c r="P3" s="297"/>
      <c r="Q3" s="316"/>
      <c r="R3" s="318"/>
      <c r="S3" s="113" t="s">
        <v>81</v>
      </c>
      <c r="T3" s="115" t="s">
        <v>82</v>
      </c>
      <c r="U3" s="115" t="s">
        <v>83</v>
      </c>
      <c r="V3" s="321"/>
      <c r="W3" s="92" t="s">
        <v>84</v>
      </c>
      <c r="X3" s="92" t="s">
        <v>85</v>
      </c>
      <c r="Y3" s="92" t="s">
        <v>86</v>
      </c>
      <c r="Z3" s="92" t="s">
        <v>87</v>
      </c>
      <c r="AA3" s="92" t="s">
        <v>88</v>
      </c>
      <c r="AB3" s="92" t="s">
        <v>89</v>
      </c>
      <c r="AC3" s="93" t="s">
        <v>90</v>
      </c>
      <c r="AD3" s="93" t="s">
        <v>91</v>
      </c>
      <c r="AE3" s="92" t="s">
        <v>92</v>
      </c>
      <c r="AF3" s="299"/>
      <c r="AG3" s="301"/>
      <c r="AH3" s="303"/>
      <c r="AI3" s="305"/>
      <c r="AJ3" s="307"/>
      <c r="AL3" s="282"/>
      <c r="AM3" s="282"/>
    </row>
    <row r="4" spans="1:39" s="154" customFormat="1" ht="120" customHeight="1">
      <c r="A4" s="283" t="s">
        <v>93</v>
      </c>
      <c r="B4" s="146" t="s">
        <v>94</v>
      </c>
      <c r="C4" s="147" t="s">
        <v>95</v>
      </c>
      <c r="D4" s="148" t="s">
        <v>96</v>
      </c>
      <c r="E4" s="146" t="s">
        <v>97</v>
      </c>
      <c r="F4" s="146"/>
      <c r="G4" s="146"/>
      <c r="H4" s="146"/>
      <c r="I4" s="149" t="s">
        <v>98</v>
      </c>
      <c r="J4" s="150" t="s">
        <v>99</v>
      </c>
      <c r="K4" s="150" t="s">
        <v>100</v>
      </c>
      <c r="L4" s="151"/>
      <c r="M4" s="334" t="s">
        <v>46</v>
      </c>
      <c r="N4" s="337">
        <v>1</v>
      </c>
      <c r="O4" s="331">
        <v>2210400</v>
      </c>
      <c r="P4" s="331">
        <v>2210400</v>
      </c>
      <c r="Q4" s="94">
        <f>R4*0.8</f>
        <v>6880</v>
      </c>
      <c r="R4" s="121">
        <v>8600</v>
      </c>
      <c r="S4" s="95">
        <v>9760</v>
      </c>
      <c r="T4" s="116">
        <v>2200</v>
      </c>
      <c r="U4" s="116">
        <v>2450</v>
      </c>
      <c r="V4" s="152">
        <f t="shared" ref="V4:V35" si="0">(S4*T4*U4)/1000000000</f>
        <v>52.606400000000001</v>
      </c>
      <c r="W4" s="147">
        <v>8479.89</v>
      </c>
      <c r="X4" s="147" t="s">
        <v>101</v>
      </c>
      <c r="Y4" s="96"/>
      <c r="Z4" s="147" t="s">
        <v>102</v>
      </c>
      <c r="AA4" s="147"/>
      <c r="AB4" s="147"/>
      <c r="AC4" s="147" t="s">
        <v>103</v>
      </c>
      <c r="AD4" s="153"/>
      <c r="AE4" s="153"/>
      <c r="AF4" s="153"/>
      <c r="AG4" s="308" t="s">
        <v>104</v>
      </c>
      <c r="AH4" s="310" t="s">
        <v>105</v>
      </c>
      <c r="AI4" s="312"/>
      <c r="AJ4" s="313" t="s">
        <v>106</v>
      </c>
      <c r="AL4" s="283" t="s">
        <v>93</v>
      </c>
      <c r="AM4" s="283">
        <v>1</v>
      </c>
    </row>
    <row r="5" spans="1:39" s="154" customFormat="1" ht="120" customHeight="1">
      <c r="A5" s="284"/>
      <c r="B5" s="155" t="s">
        <v>94</v>
      </c>
      <c r="C5" s="156"/>
      <c r="D5" s="157" t="s">
        <v>107</v>
      </c>
      <c r="E5" s="155" t="s">
        <v>108</v>
      </c>
      <c r="F5" s="155"/>
      <c r="G5" s="155"/>
      <c r="H5" s="155"/>
      <c r="I5" s="158" t="s">
        <v>109</v>
      </c>
      <c r="J5" s="159" t="s">
        <v>110</v>
      </c>
      <c r="K5" s="159" t="s">
        <v>100</v>
      </c>
      <c r="L5" s="159"/>
      <c r="M5" s="335"/>
      <c r="N5" s="338"/>
      <c r="O5" s="332"/>
      <c r="P5" s="332"/>
      <c r="Q5" s="97">
        <f>R5*0.8</f>
        <v>464</v>
      </c>
      <c r="R5" s="122">
        <v>580</v>
      </c>
      <c r="S5" s="98">
        <v>1450</v>
      </c>
      <c r="T5" s="117">
        <v>1850</v>
      </c>
      <c r="U5" s="117">
        <v>380</v>
      </c>
      <c r="V5" s="160">
        <f t="shared" si="0"/>
        <v>1.01935</v>
      </c>
      <c r="W5" s="156">
        <v>8479.89</v>
      </c>
      <c r="X5" s="156" t="s">
        <v>101</v>
      </c>
      <c r="Y5" s="99"/>
      <c r="Z5" s="156" t="s">
        <v>102</v>
      </c>
      <c r="AA5" s="161"/>
      <c r="AB5" s="156"/>
      <c r="AC5" s="156" t="s">
        <v>103</v>
      </c>
      <c r="AD5" s="161"/>
      <c r="AE5" s="161"/>
      <c r="AF5" s="161"/>
      <c r="AG5" s="309"/>
      <c r="AH5" s="311"/>
      <c r="AI5" s="311"/>
      <c r="AJ5" s="314"/>
      <c r="AL5" s="284"/>
      <c r="AM5" s="284"/>
    </row>
    <row r="6" spans="1:39" s="154" customFormat="1" ht="120" customHeight="1">
      <c r="A6" s="280">
        <v>2</v>
      </c>
      <c r="B6" s="162" t="s">
        <v>94</v>
      </c>
      <c r="C6" s="163" t="s">
        <v>111</v>
      </c>
      <c r="D6" s="164" t="s">
        <v>112</v>
      </c>
      <c r="E6" s="100" t="s">
        <v>113</v>
      </c>
      <c r="F6" s="162"/>
      <c r="G6" s="162"/>
      <c r="H6" s="162"/>
      <c r="I6" s="165" t="s">
        <v>114</v>
      </c>
      <c r="J6" s="166" t="s">
        <v>115</v>
      </c>
      <c r="K6" s="159" t="s">
        <v>100</v>
      </c>
      <c r="L6" s="167"/>
      <c r="M6" s="335"/>
      <c r="N6" s="338"/>
      <c r="O6" s="332"/>
      <c r="P6" s="332"/>
      <c r="Q6" s="94">
        <v>5552</v>
      </c>
      <c r="R6" s="121">
        <v>6940</v>
      </c>
      <c r="S6" s="168">
        <v>8800</v>
      </c>
      <c r="T6" s="169">
        <v>2000</v>
      </c>
      <c r="U6" s="169">
        <v>2550</v>
      </c>
      <c r="V6" s="170">
        <f t="shared" si="0"/>
        <v>44.88</v>
      </c>
      <c r="W6" s="163">
        <v>8479.89</v>
      </c>
      <c r="X6" s="163" t="s">
        <v>101</v>
      </c>
      <c r="Y6" s="171"/>
      <c r="Z6" s="163" t="s">
        <v>102</v>
      </c>
      <c r="AA6" s="163"/>
      <c r="AB6" s="163"/>
      <c r="AC6" s="163" t="s">
        <v>103</v>
      </c>
      <c r="AD6" s="172"/>
      <c r="AE6" s="172"/>
      <c r="AF6" s="172"/>
      <c r="AG6" s="326" t="s">
        <v>116</v>
      </c>
      <c r="AH6" s="327" t="s">
        <v>117</v>
      </c>
      <c r="AI6" s="328"/>
      <c r="AJ6" s="329" t="s">
        <v>118</v>
      </c>
      <c r="AL6" s="280">
        <v>2</v>
      </c>
      <c r="AM6" s="280">
        <v>1</v>
      </c>
    </row>
    <row r="7" spans="1:39" s="154" customFormat="1" ht="120" customHeight="1">
      <c r="A7" s="280"/>
      <c r="B7" s="162" t="s">
        <v>94</v>
      </c>
      <c r="C7" s="163"/>
      <c r="D7" s="164" t="s">
        <v>119</v>
      </c>
      <c r="E7" s="100" t="s">
        <v>120</v>
      </c>
      <c r="F7" s="162"/>
      <c r="G7" s="162"/>
      <c r="H7" s="162"/>
      <c r="I7" s="165" t="s">
        <v>121</v>
      </c>
      <c r="J7" s="167" t="s">
        <v>122</v>
      </c>
      <c r="K7" s="159" t="s">
        <v>123</v>
      </c>
      <c r="L7" s="167"/>
      <c r="M7" s="335"/>
      <c r="N7" s="338"/>
      <c r="O7" s="332"/>
      <c r="P7" s="332"/>
      <c r="Q7" s="94">
        <v>272</v>
      </c>
      <c r="R7" s="121">
        <v>340</v>
      </c>
      <c r="S7" s="168">
        <v>2700</v>
      </c>
      <c r="T7" s="169">
        <v>1850</v>
      </c>
      <c r="U7" s="169">
        <v>2050</v>
      </c>
      <c r="V7" s="170">
        <f t="shared" si="0"/>
        <v>10.239750000000001</v>
      </c>
      <c r="W7" s="163">
        <v>8479.89</v>
      </c>
      <c r="X7" s="163" t="s">
        <v>101</v>
      </c>
      <c r="Y7" s="171"/>
      <c r="Z7" s="163" t="s">
        <v>102</v>
      </c>
      <c r="AA7" s="172"/>
      <c r="AB7" s="163"/>
      <c r="AC7" s="163" t="s">
        <v>103</v>
      </c>
      <c r="AD7" s="172"/>
      <c r="AE7" s="172"/>
      <c r="AF7" s="172"/>
      <c r="AG7" s="326"/>
      <c r="AH7" s="328"/>
      <c r="AI7" s="328"/>
      <c r="AJ7" s="330"/>
      <c r="AL7" s="280"/>
      <c r="AM7" s="280"/>
    </row>
    <row r="8" spans="1:39" s="154" customFormat="1" ht="120" customHeight="1">
      <c r="A8" s="280">
        <v>3</v>
      </c>
      <c r="B8" s="162" t="s">
        <v>94</v>
      </c>
      <c r="C8" s="163"/>
      <c r="D8" s="164" t="s">
        <v>124</v>
      </c>
      <c r="E8" s="100" t="s">
        <v>125</v>
      </c>
      <c r="F8" s="162"/>
      <c r="G8" s="162"/>
      <c r="H8" s="162"/>
      <c r="I8" s="165" t="s">
        <v>126</v>
      </c>
      <c r="J8" s="166" t="s">
        <v>127</v>
      </c>
      <c r="K8" s="159" t="s">
        <v>100</v>
      </c>
      <c r="L8" s="167"/>
      <c r="M8" s="335"/>
      <c r="N8" s="338"/>
      <c r="O8" s="332"/>
      <c r="P8" s="332"/>
      <c r="Q8" s="94">
        <v>912</v>
      </c>
      <c r="R8" s="121">
        <v>1140</v>
      </c>
      <c r="S8" s="168">
        <v>2850</v>
      </c>
      <c r="T8" s="169">
        <v>2300</v>
      </c>
      <c r="U8" s="169">
        <v>2050</v>
      </c>
      <c r="V8" s="170">
        <f t="shared" si="0"/>
        <v>13.437749999999999</v>
      </c>
      <c r="W8" s="163">
        <v>8479.89</v>
      </c>
      <c r="X8" s="163" t="s">
        <v>101</v>
      </c>
      <c r="Y8" s="171"/>
      <c r="Z8" s="163" t="s">
        <v>102</v>
      </c>
      <c r="AA8" s="163"/>
      <c r="AB8" s="163"/>
      <c r="AC8" s="163" t="s">
        <v>103</v>
      </c>
      <c r="AD8" s="172"/>
      <c r="AE8" s="172"/>
      <c r="AF8" s="172"/>
      <c r="AG8" s="326" t="s">
        <v>116</v>
      </c>
      <c r="AH8" s="327" t="s">
        <v>128</v>
      </c>
      <c r="AI8" s="328"/>
      <c r="AJ8" s="329" t="s">
        <v>129</v>
      </c>
      <c r="AL8" s="280">
        <v>3</v>
      </c>
      <c r="AM8" s="280">
        <v>1</v>
      </c>
    </row>
    <row r="9" spans="1:39" s="154" customFormat="1" ht="120" customHeight="1" thickBot="1">
      <c r="A9" s="280"/>
      <c r="B9" s="162" t="s">
        <v>94</v>
      </c>
      <c r="C9" s="163" t="s">
        <v>130</v>
      </c>
      <c r="D9" s="164" t="s">
        <v>131</v>
      </c>
      <c r="E9" s="100" t="s">
        <v>132</v>
      </c>
      <c r="F9" s="162"/>
      <c r="G9" s="162"/>
      <c r="H9" s="162"/>
      <c r="I9" s="165" t="s">
        <v>133</v>
      </c>
      <c r="J9" s="167" t="s">
        <v>115</v>
      </c>
      <c r="K9" s="159" t="s">
        <v>100</v>
      </c>
      <c r="L9" s="167"/>
      <c r="M9" s="335"/>
      <c r="N9" s="338"/>
      <c r="O9" s="332"/>
      <c r="P9" s="332"/>
      <c r="Q9" s="94">
        <v>5600</v>
      </c>
      <c r="R9" s="121">
        <v>7000</v>
      </c>
      <c r="S9" s="168">
        <v>8700</v>
      </c>
      <c r="T9" s="169">
        <v>2200</v>
      </c>
      <c r="U9" s="169">
        <v>2550</v>
      </c>
      <c r="V9" s="170">
        <f t="shared" si="0"/>
        <v>48.807000000000002</v>
      </c>
      <c r="W9" s="163">
        <v>8479.89</v>
      </c>
      <c r="X9" s="163" t="s">
        <v>101</v>
      </c>
      <c r="Y9" s="171"/>
      <c r="Z9" s="163" t="s">
        <v>102</v>
      </c>
      <c r="AA9" s="172"/>
      <c r="AB9" s="163"/>
      <c r="AC9" s="163" t="s">
        <v>103</v>
      </c>
      <c r="AD9" s="172"/>
      <c r="AE9" s="172"/>
      <c r="AF9" s="172"/>
      <c r="AG9" s="326"/>
      <c r="AH9" s="328"/>
      <c r="AI9" s="328"/>
      <c r="AJ9" s="330"/>
      <c r="AL9" s="280"/>
      <c r="AM9" s="280"/>
    </row>
    <row r="10" spans="1:39" s="154" customFormat="1" ht="120" customHeight="1">
      <c r="A10" s="280">
        <v>4</v>
      </c>
      <c r="B10" s="162" t="s">
        <v>94</v>
      </c>
      <c r="C10" s="163" t="s">
        <v>134</v>
      </c>
      <c r="D10" s="164" t="s">
        <v>135</v>
      </c>
      <c r="E10" s="100" t="s">
        <v>136</v>
      </c>
      <c r="F10" s="162"/>
      <c r="G10" s="162"/>
      <c r="H10" s="162"/>
      <c r="I10" s="149" t="s">
        <v>137</v>
      </c>
      <c r="J10" s="166" t="s">
        <v>115</v>
      </c>
      <c r="K10" s="159" t="s">
        <v>100</v>
      </c>
      <c r="L10" s="167"/>
      <c r="M10" s="335"/>
      <c r="N10" s="338"/>
      <c r="O10" s="332"/>
      <c r="P10" s="332"/>
      <c r="Q10" s="94">
        <v>6800</v>
      </c>
      <c r="R10" s="121">
        <v>8500</v>
      </c>
      <c r="S10" s="168">
        <v>8200</v>
      </c>
      <c r="T10" s="169">
        <v>2000</v>
      </c>
      <c r="U10" s="169">
        <v>2550</v>
      </c>
      <c r="V10" s="170">
        <f t="shared" si="0"/>
        <v>41.82</v>
      </c>
      <c r="W10" s="163">
        <v>8479.89</v>
      </c>
      <c r="X10" s="163" t="s">
        <v>101</v>
      </c>
      <c r="Y10" s="171"/>
      <c r="Z10" s="163" t="s">
        <v>102</v>
      </c>
      <c r="AA10" s="163"/>
      <c r="AB10" s="163"/>
      <c r="AC10" s="163" t="s">
        <v>103</v>
      </c>
      <c r="AD10" s="172"/>
      <c r="AE10" s="172"/>
      <c r="AF10" s="172"/>
      <c r="AG10" s="326" t="s">
        <v>116</v>
      </c>
      <c r="AH10" s="327" t="s">
        <v>138</v>
      </c>
      <c r="AI10" s="328"/>
      <c r="AJ10" s="329" t="s">
        <v>139</v>
      </c>
      <c r="AL10" s="280">
        <v>4</v>
      </c>
      <c r="AM10" s="280">
        <v>1</v>
      </c>
    </row>
    <row r="11" spans="1:39" s="154" customFormat="1" ht="120" customHeight="1">
      <c r="A11" s="280"/>
      <c r="B11" s="162" t="s">
        <v>94</v>
      </c>
      <c r="C11" s="163" t="s">
        <v>140</v>
      </c>
      <c r="D11" s="164" t="s">
        <v>141</v>
      </c>
      <c r="E11" s="100" t="s">
        <v>142</v>
      </c>
      <c r="F11" s="162"/>
      <c r="G11" s="162"/>
      <c r="H11" s="162"/>
      <c r="I11" s="165" t="s">
        <v>143</v>
      </c>
      <c r="J11" s="167" t="s">
        <v>115</v>
      </c>
      <c r="K11" s="159" t="s">
        <v>100</v>
      </c>
      <c r="L11" s="167"/>
      <c r="M11" s="335"/>
      <c r="N11" s="338"/>
      <c r="O11" s="332"/>
      <c r="P11" s="332"/>
      <c r="Q11" s="94">
        <v>1664</v>
      </c>
      <c r="R11" s="121">
        <v>2080</v>
      </c>
      <c r="S11" s="168">
        <v>3400</v>
      </c>
      <c r="T11" s="169">
        <v>2250</v>
      </c>
      <c r="U11" s="169">
        <v>2550</v>
      </c>
      <c r="V11" s="170">
        <f t="shared" si="0"/>
        <v>19.5075</v>
      </c>
      <c r="W11" s="163">
        <v>8479.89</v>
      </c>
      <c r="X11" s="163" t="s">
        <v>101</v>
      </c>
      <c r="Y11" s="171"/>
      <c r="Z11" s="163" t="s">
        <v>102</v>
      </c>
      <c r="AA11" s="172"/>
      <c r="AB11" s="163"/>
      <c r="AC11" s="163" t="s">
        <v>103</v>
      </c>
      <c r="AD11" s="172"/>
      <c r="AE11" s="172"/>
      <c r="AF11" s="172"/>
      <c r="AG11" s="326"/>
      <c r="AH11" s="328"/>
      <c r="AI11" s="328"/>
      <c r="AJ11" s="330"/>
      <c r="AL11" s="280"/>
      <c r="AM11" s="280"/>
    </row>
    <row r="12" spans="1:39" s="154" customFormat="1" ht="120" customHeight="1">
      <c r="A12" s="280">
        <v>6</v>
      </c>
      <c r="B12" s="162" t="s">
        <v>94</v>
      </c>
      <c r="C12" s="163"/>
      <c r="D12" s="164" t="s">
        <v>144</v>
      </c>
      <c r="E12" s="100" t="s">
        <v>145</v>
      </c>
      <c r="F12" s="162"/>
      <c r="G12" s="162"/>
      <c r="H12" s="162"/>
      <c r="I12" s="165" t="s">
        <v>146</v>
      </c>
      <c r="J12" s="166" t="s">
        <v>127</v>
      </c>
      <c r="K12" s="159" t="s">
        <v>100</v>
      </c>
      <c r="L12" s="167"/>
      <c r="M12" s="335"/>
      <c r="N12" s="338"/>
      <c r="O12" s="332"/>
      <c r="P12" s="332"/>
      <c r="Q12" s="94">
        <v>1056</v>
      </c>
      <c r="R12" s="121">
        <v>1320</v>
      </c>
      <c r="S12" s="168">
        <v>5300</v>
      </c>
      <c r="T12" s="169">
        <v>2000</v>
      </c>
      <c r="U12" s="169">
        <v>1550</v>
      </c>
      <c r="V12" s="170">
        <f t="shared" si="0"/>
        <v>16.43</v>
      </c>
      <c r="W12" s="163">
        <v>8479.89</v>
      </c>
      <c r="X12" s="163" t="s">
        <v>101</v>
      </c>
      <c r="Y12" s="171"/>
      <c r="Z12" s="163" t="s">
        <v>102</v>
      </c>
      <c r="AA12" s="163"/>
      <c r="AB12" s="163"/>
      <c r="AC12" s="163" t="s">
        <v>103</v>
      </c>
      <c r="AD12" s="172"/>
      <c r="AE12" s="172"/>
      <c r="AF12" s="172"/>
      <c r="AG12" s="326" t="s">
        <v>116</v>
      </c>
      <c r="AH12" s="327" t="s">
        <v>147</v>
      </c>
      <c r="AI12" s="328"/>
      <c r="AJ12" s="329" t="s">
        <v>148</v>
      </c>
      <c r="AL12" s="280">
        <v>6</v>
      </c>
      <c r="AM12" s="280">
        <v>1</v>
      </c>
    </row>
    <row r="13" spans="1:39" s="154" customFormat="1" ht="120" customHeight="1">
      <c r="A13" s="280"/>
      <c r="B13" s="162" t="s">
        <v>94</v>
      </c>
      <c r="C13" s="163"/>
      <c r="D13" s="164" t="s">
        <v>149</v>
      </c>
      <c r="E13" s="100" t="s">
        <v>150</v>
      </c>
      <c r="F13" s="162"/>
      <c r="G13" s="162"/>
      <c r="H13" s="162"/>
      <c r="I13" s="165" t="s">
        <v>121</v>
      </c>
      <c r="J13" s="167" t="s">
        <v>122</v>
      </c>
      <c r="K13" s="159" t="s">
        <v>100</v>
      </c>
      <c r="L13" s="167"/>
      <c r="M13" s="335"/>
      <c r="N13" s="338"/>
      <c r="O13" s="332"/>
      <c r="P13" s="332"/>
      <c r="Q13" s="94">
        <v>1280</v>
      </c>
      <c r="R13" s="121">
        <v>1600</v>
      </c>
      <c r="S13" s="168">
        <v>4700</v>
      </c>
      <c r="T13" s="169">
        <v>2300</v>
      </c>
      <c r="U13" s="169">
        <v>2350</v>
      </c>
      <c r="V13" s="170">
        <f t="shared" si="0"/>
        <v>25.403500000000001</v>
      </c>
      <c r="W13" s="163">
        <v>8479.89</v>
      </c>
      <c r="X13" s="163" t="s">
        <v>101</v>
      </c>
      <c r="Y13" s="171"/>
      <c r="Z13" s="163" t="s">
        <v>102</v>
      </c>
      <c r="AA13" s="172"/>
      <c r="AB13" s="163"/>
      <c r="AC13" s="163" t="s">
        <v>103</v>
      </c>
      <c r="AD13" s="172"/>
      <c r="AE13" s="172"/>
      <c r="AF13" s="172"/>
      <c r="AG13" s="326"/>
      <c r="AH13" s="328"/>
      <c r="AI13" s="328"/>
      <c r="AJ13" s="330"/>
      <c r="AL13" s="280"/>
      <c r="AM13" s="280"/>
    </row>
    <row r="14" spans="1:39" s="154" customFormat="1" ht="120" customHeight="1">
      <c r="A14" s="280">
        <v>7</v>
      </c>
      <c r="B14" s="162" t="s">
        <v>94</v>
      </c>
      <c r="C14" s="163"/>
      <c r="D14" s="164" t="s">
        <v>151</v>
      </c>
      <c r="E14" s="100" t="s">
        <v>152</v>
      </c>
      <c r="F14" s="162"/>
      <c r="G14" s="162"/>
      <c r="H14" s="162"/>
      <c r="I14" s="165" t="s">
        <v>146</v>
      </c>
      <c r="J14" s="166" t="s">
        <v>127</v>
      </c>
      <c r="K14" s="159" t="s">
        <v>100</v>
      </c>
      <c r="L14" s="167"/>
      <c r="M14" s="335"/>
      <c r="N14" s="338"/>
      <c r="O14" s="332"/>
      <c r="P14" s="332"/>
      <c r="Q14" s="94">
        <v>480</v>
      </c>
      <c r="R14" s="121">
        <v>600</v>
      </c>
      <c r="S14" s="168">
        <v>4020</v>
      </c>
      <c r="T14" s="169">
        <v>2000</v>
      </c>
      <c r="U14" s="169">
        <v>1550</v>
      </c>
      <c r="V14" s="170">
        <f t="shared" si="0"/>
        <v>12.462</v>
      </c>
      <c r="W14" s="163">
        <v>8479.89</v>
      </c>
      <c r="X14" s="163" t="s">
        <v>101</v>
      </c>
      <c r="Y14" s="171"/>
      <c r="Z14" s="163" t="s">
        <v>102</v>
      </c>
      <c r="AA14" s="163"/>
      <c r="AB14" s="163"/>
      <c r="AC14" s="163" t="s">
        <v>103</v>
      </c>
      <c r="AD14" s="172"/>
      <c r="AE14" s="172"/>
      <c r="AF14" s="172"/>
      <c r="AG14" s="326" t="s">
        <v>116</v>
      </c>
      <c r="AH14" s="327" t="s">
        <v>153</v>
      </c>
      <c r="AI14" s="328"/>
      <c r="AJ14" s="329" t="s">
        <v>154</v>
      </c>
      <c r="AL14" s="280">
        <v>7</v>
      </c>
      <c r="AM14" s="280">
        <v>1</v>
      </c>
    </row>
    <row r="15" spans="1:39" s="154" customFormat="1" ht="120" customHeight="1">
      <c r="A15" s="280"/>
      <c r="B15" s="162" t="s">
        <v>94</v>
      </c>
      <c r="C15" s="163"/>
      <c r="D15" s="164" t="s">
        <v>155</v>
      </c>
      <c r="E15" s="100" t="s">
        <v>156</v>
      </c>
      <c r="F15" s="162"/>
      <c r="G15" s="162"/>
      <c r="H15" s="162"/>
      <c r="I15" s="165" t="s">
        <v>146</v>
      </c>
      <c r="J15" s="166" t="s">
        <v>127</v>
      </c>
      <c r="K15" s="159" t="s">
        <v>100</v>
      </c>
      <c r="L15" s="167"/>
      <c r="M15" s="335"/>
      <c r="N15" s="338"/>
      <c r="O15" s="332"/>
      <c r="P15" s="332"/>
      <c r="Q15" s="94">
        <v>1168</v>
      </c>
      <c r="R15" s="121">
        <v>1460</v>
      </c>
      <c r="S15" s="168">
        <v>7600</v>
      </c>
      <c r="T15" s="169">
        <v>2000</v>
      </c>
      <c r="U15" s="169">
        <v>1550</v>
      </c>
      <c r="V15" s="170">
        <f t="shared" si="0"/>
        <v>23.56</v>
      </c>
      <c r="W15" s="163">
        <v>8479.89</v>
      </c>
      <c r="X15" s="163" t="s">
        <v>101</v>
      </c>
      <c r="Y15" s="171"/>
      <c r="Z15" s="163" t="s">
        <v>102</v>
      </c>
      <c r="AA15" s="172"/>
      <c r="AB15" s="163"/>
      <c r="AC15" s="163" t="s">
        <v>103</v>
      </c>
      <c r="AD15" s="172"/>
      <c r="AE15" s="172"/>
      <c r="AF15" s="172"/>
      <c r="AG15" s="326"/>
      <c r="AH15" s="328"/>
      <c r="AI15" s="328"/>
      <c r="AJ15" s="330"/>
      <c r="AL15" s="280"/>
      <c r="AM15" s="280"/>
    </row>
    <row r="16" spans="1:39" s="154" customFormat="1" ht="120" customHeight="1">
      <c r="A16" s="280">
        <v>8</v>
      </c>
      <c r="B16" s="162" t="s">
        <v>94</v>
      </c>
      <c r="C16" s="163"/>
      <c r="D16" s="164" t="s">
        <v>157</v>
      </c>
      <c r="E16" s="100" t="s">
        <v>158</v>
      </c>
      <c r="F16" s="162"/>
      <c r="G16" s="162"/>
      <c r="H16" s="162"/>
      <c r="I16" s="165" t="s">
        <v>146</v>
      </c>
      <c r="J16" s="166" t="s">
        <v>127</v>
      </c>
      <c r="K16" s="159" t="s">
        <v>100</v>
      </c>
      <c r="L16" s="167"/>
      <c r="M16" s="335"/>
      <c r="N16" s="338"/>
      <c r="O16" s="332"/>
      <c r="P16" s="332"/>
      <c r="Q16" s="94">
        <v>1392</v>
      </c>
      <c r="R16" s="121">
        <v>1740</v>
      </c>
      <c r="S16" s="168">
        <v>7400</v>
      </c>
      <c r="T16" s="169">
        <v>2000</v>
      </c>
      <c r="U16" s="169">
        <v>1550</v>
      </c>
      <c r="V16" s="170">
        <f t="shared" si="0"/>
        <v>22.94</v>
      </c>
      <c r="W16" s="163">
        <v>8479.89</v>
      </c>
      <c r="X16" s="163" t="s">
        <v>101</v>
      </c>
      <c r="Y16" s="171"/>
      <c r="Z16" s="163" t="s">
        <v>102</v>
      </c>
      <c r="AA16" s="163"/>
      <c r="AB16" s="163"/>
      <c r="AC16" s="163" t="s">
        <v>103</v>
      </c>
      <c r="AD16" s="172"/>
      <c r="AE16" s="172"/>
      <c r="AF16" s="172"/>
      <c r="AG16" s="326" t="s">
        <v>116</v>
      </c>
      <c r="AH16" s="327" t="s">
        <v>159</v>
      </c>
      <c r="AI16" s="328"/>
      <c r="AJ16" s="329" t="s">
        <v>160</v>
      </c>
      <c r="AL16" s="280">
        <v>8</v>
      </c>
      <c r="AM16" s="280">
        <v>1</v>
      </c>
    </row>
    <row r="17" spans="1:39" s="154" customFormat="1" ht="120" customHeight="1">
      <c r="A17" s="280"/>
      <c r="B17" s="162" t="s">
        <v>94</v>
      </c>
      <c r="C17" s="163"/>
      <c r="D17" s="164" t="s">
        <v>161</v>
      </c>
      <c r="E17" s="100" t="s">
        <v>162</v>
      </c>
      <c r="F17" s="162"/>
      <c r="G17" s="162"/>
      <c r="H17" s="162"/>
      <c r="I17" s="165" t="s">
        <v>146</v>
      </c>
      <c r="J17" s="166" t="s">
        <v>127</v>
      </c>
      <c r="K17" s="159" t="s">
        <v>100</v>
      </c>
      <c r="L17" s="167"/>
      <c r="M17" s="335"/>
      <c r="N17" s="338"/>
      <c r="O17" s="332"/>
      <c r="P17" s="332"/>
      <c r="Q17" s="94">
        <v>784</v>
      </c>
      <c r="R17" s="121">
        <v>980</v>
      </c>
      <c r="S17" s="168">
        <v>4200</v>
      </c>
      <c r="T17" s="169">
        <v>2000</v>
      </c>
      <c r="U17" s="169">
        <v>2100</v>
      </c>
      <c r="V17" s="170">
        <f t="shared" si="0"/>
        <v>17.64</v>
      </c>
      <c r="W17" s="163">
        <v>8479.89</v>
      </c>
      <c r="X17" s="163" t="s">
        <v>101</v>
      </c>
      <c r="Y17" s="171"/>
      <c r="Z17" s="163" t="s">
        <v>102</v>
      </c>
      <c r="AA17" s="172"/>
      <c r="AB17" s="163"/>
      <c r="AC17" s="163" t="s">
        <v>103</v>
      </c>
      <c r="AD17" s="172"/>
      <c r="AE17" s="172"/>
      <c r="AF17" s="172"/>
      <c r="AG17" s="326"/>
      <c r="AH17" s="328"/>
      <c r="AI17" s="328"/>
      <c r="AJ17" s="330"/>
      <c r="AL17" s="280"/>
      <c r="AM17" s="280"/>
    </row>
    <row r="18" spans="1:39" s="154" customFormat="1" ht="120" customHeight="1">
      <c r="A18" s="280">
        <v>10</v>
      </c>
      <c r="B18" s="162" t="s">
        <v>94</v>
      </c>
      <c r="C18" s="163" t="s">
        <v>163</v>
      </c>
      <c r="D18" s="164" t="s">
        <v>164</v>
      </c>
      <c r="E18" s="100" t="s">
        <v>165</v>
      </c>
      <c r="F18" s="162"/>
      <c r="G18" s="162"/>
      <c r="H18" s="162"/>
      <c r="I18" s="165" t="s">
        <v>166</v>
      </c>
      <c r="J18" s="166" t="s">
        <v>115</v>
      </c>
      <c r="K18" s="159" t="s">
        <v>100</v>
      </c>
      <c r="L18" s="167"/>
      <c r="M18" s="335"/>
      <c r="N18" s="338"/>
      <c r="O18" s="332"/>
      <c r="P18" s="332"/>
      <c r="Q18" s="94">
        <v>2656</v>
      </c>
      <c r="R18" s="121">
        <v>3320</v>
      </c>
      <c r="S18" s="168">
        <v>5200</v>
      </c>
      <c r="T18" s="169">
        <v>2200</v>
      </c>
      <c r="U18" s="169">
        <v>2550</v>
      </c>
      <c r="V18" s="170">
        <f t="shared" si="0"/>
        <v>29.172000000000001</v>
      </c>
      <c r="W18" s="163">
        <v>8479.89</v>
      </c>
      <c r="X18" s="163" t="s">
        <v>101</v>
      </c>
      <c r="Y18" s="171"/>
      <c r="Z18" s="163" t="s">
        <v>102</v>
      </c>
      <c r="AA18" s="163"/>
      <c r="AB18" s="163"/>
      <c r="AC18" s="163" t="s">
        <v>103</v>
      </c>
      <c r="AD18" s="172"/>
      <c r="AE18" s="172"/>
      <c r="AF18" s="172"/>
      <c r="AG18" s="326" t="s">
        <v>116</v>
      </c>
      <c r="AH18" s="327" t="s">
        <v>167</v>
      </c>
      <c r="AI18" s="328"/>
      <c r="AJ18" s="329" t="s">
        <v>168</v>
      </c>
      <c r="AL18" s="280">
        <v>10</v>
      </c>
      <c r="AM18" s="280">
        <v>1</v>
      </c>
    </row>
    <row r="19" spans="1:39" s="154" customFormat="1" ht="120" customHeight="1">
      <c r="A19" s="280"/>
      <c r="B19" s="162" t="s">
        <v>94</v>
      </c>
      <c r="C19" s="163"/>
      <c r="D19" s="164" t="s">
        <v>169</v>
      </c>
      <c r="E19" s="100" t="s">
        <v>170</v>
      </c>
      <c r="F19" s="162"/>
      <c r="G19" s="162"/>
      <c r="H19" s="162"/>
      <c r="I19" s="165" t="s">
        <v>171</v>
      </c>
      <c r="J19" s="167" t="s">
        <v>172</v>
      </c>
      <c r="K19" s="159" t="s">
        <v>100</v>
      </c>
      <c r="L19" s="167"/>
      <c r="M19" s="335"/>
      <c r="N19" s="338"/>
      <c r="O19" s="332"/>
      <c r="P19" s="332"/>
      <c r="Q19" s="94">
        <v>880</v>
      </c>
      <c r="R19" s="121">
        <v>1100</v>
      </c>
      <c r="S19" s="168">
        <v>6400</v>
      </c>
      <c r="T19" s="169">
        <v>2000</v>
      </c>
      <c r="U19" s="169">
        <v>1350</v>
      </c>
      <c r="V19" s="170">
        <f t="shared" si="0"/>
        <v>17.28</v>
      </c>
      <c r="W19" s="163">
        <v>8479.89</v>
      </c>
      <c r="X19" s="163" t="s">
        <v>101</v>
      </c>
      <c r="Y19" s="171"/>
      <c r="Z19" s="163" t="s">
        <v>102</v>
      </c>
      <c r="AA19" s="172"/>
      <c r="AB19" s="163"/>
      <c r="AC19" s="163" t="s">
        <v>103</v>
      </c>
      <c r="AD19" s="172"/>
      <c r="AE19" s="172"/>
      <c r="AF19" s="172"/>
      <c r="AG19" s="326"/>
      <c r="AH19" s="328"/>
      <c r="AI19" s="328"/>
      <c r="AJ19" s="330"/>
      <c r="AL19" s="280"/>
      <c r="AM19" s="280"/>
    </row>
    <row r="20" spans="1:39" s="154" customFormat="1" ht="120" customHeight="1">
      <c r="A20" s="280">
        <v>11</v>
      </c>
      <c r="B20" s="162" t="s">
        <v>94</v>
      </c>
      <c r="C20" s="163"/>
      <c r="D20" s="164" t="s">
        <v>173</v>
      </c>
      <c r="E20" s="100" t="s">
        <v>174</v>
      </c>
      <c r="F20" s="162"/>
      <c r="G20" s="162"/>
      <c r="H20" s="162"/>
      <c r="I20" s="165" t="s">
        <v>146</v>
      </c>
      <c r="J20" s="166" t="s">
        <v>127</v>
      </c>
      <c r="K20" s="159" t="s">
        <v>100</v>
      </c>
      <c r="L20" s="167"/>
      <c r="M20" s="335"/>
      <c r="N20" s="338"/>
      <c r="O20" s="332"/>
      <c r="P20" s="332"/>
      <c r="Q20" s="94">
        <v>928</v>
      </c>
      <c r="R20" s="121">
        <v>1160</v>
      </c>
      <c r="S20" s="168">
        <v>6300</v>
      </c>
      <c r="T20" s="169">
        <v>2000</v>
      </c>
      <c r="U20" s="169">
        <v>1550</v>
      </c>
      <c r="V20" s="170">
        <f t="shared" si="0"/>
        <v>19.53</v>
      </c>
      <c r="W20" s="163">
        <v>8479.89</v>
      </c>
      <c r="X20" s="163" t="s">
        <v>101</v>
      </c>
      <c r="Y20" s="171"/>
      <c r="Z20" s="163" t="s">
        <v>102</v>
      </c>
      <c r="AA20" s="163"/>
      <c r="AB20" s="163"/>
      <c r="AC20" s="163" t="s">
        <v>103</v>
      </c>
      <c r="AD20" s="172"/>
      <c r="AE20" s="172"/>
      <c r="AF20" s="172"/>
      <c r="AG20" s="326" t="s">
        <v>116</v>
      </c>
      <c r="AH20" s="327" t="s">
        <v>175</v>
      </c>
      <c r="AI20" s="328"/>
      <c r="AJ20" s="329" t="s">
        <v>176</v>
      </c>
      <c r="AL20" s="280">
        <v>11</v>
      </c>
      <c r="AM20" s="280">
        <v>1</v>
      </c>
    </row>
    <row r="21" spans="1:39" s="154" customFormat="1" ht="120" customHeight="1">
      <c r="A21" s="280"/>
      <c r="B21" s="162" t="s">
        <v>94</v>
      </c>
      <c r="C21" s="163"/>
      <c r="D21" s="164" t="s">
        <v>177</v>
      </c>
      <c r="E21" s="100" t="s">
        <v>178</v>
      </c>
      <c r="F21" s="162"/>
      <c r="G21" s="162"/>
      <c r="H21" s="162"/>
      <c r="I21" s="165" t="s">
        <v>146</v>
      </c>
      <c r="J21" s="166" t="s">
        <v>127</v>
      </c>
      <c r="K21" s="159" t="s">
        <v>100</v>
      </c>
      <c r="L21" s="167"/>
      <c r="M21" s="335"/>
      <c r="N21" s="338"/>
      <c r="O21" s="332"/>
      <c r="P21" s="332"/>
      <c r="Q21" s="94">
        <v>848</v>
      </c>
      <c r="R21" s="121">
        <v>1060</v>
      </c>
      <c r="S21" s="168">
        <v>5300</v>
      </c>
      <c r="T21" s="169">
        <v>2000</v>
      </c>
      <c r="U21" s="169">
        <v>1550</v>
      </c>
      <c r="V21" s="170">
        <f t="shared" si="0"/>
        <v>16.43</v>
      </c>
      <c r="W21" s="163">
        <v>8479.89</v>
      </c>
      <c r="X21" s="163" t="s">
        <v>101</v>
      </c>
      <c r="Y21" s="171"/>
      <c r="Z21" s="163" t="s">
        <v>102</v>
      </c>
      <c r="AA21" s="172"/>
      <c r="AB21" s="163"/>
      <c r="AC21" s="163" t="s">
        <v>103</v>
      </c>
      <c r="AD21" s="172"/>
      <c r="AE21" s="172"/>
      <c r="AF21" s="172"/>
      <c r="AG21" s="326"/>
      <c r="AH21" s="328"/>
      <c r="AI21" s="328"/>
      <c r="AJ21" s="330"/>
      <c r="AL21" s="280"/>
      <c r="AM21" s="280"/>
    </row>
    <row r="22" spans="1:39" s="154" customFormat="1" ht="120" customHeight="1">
      <c r="A22" s="280">
        <v>12</v>
      </c>
      <c r="B22" s="162" t="s">
        <v>94</v>
      </c>
      <c r="C22" s="163"/>
      <c r="D22" s="164" t="s">
        <v>179</v>
      </c>
      <c r="E22" s="100" t="s">
        <v>180</v>
      </c>
      <c r="F22" s="162"/>
      <c r="G22" s="162"/>
      <c r="H22" s="162"/>
      <c r="I22" s="165" t="s">
        <v>146</v>
      </c>
      <c r="J22" s="166" t="s">
        <v>127</v>
      </c>
      <c r="K22" s="159" t="s">
        <v>100</v>
      </c>
      <c r="L22" s="167"/>
      <c r="M22" s="335"/>
      <c r="N22" s="338"/>
      <c r="O22" s="332"/>
      <c r="P22" s="332"/>
      <c r="Q22" s="94">
        <v>1376</v>
      </c>
      <c r="R22" s="121">
        <v>1720</v>
      </c>
      <c r="S22" s="168">
        <v>6100</v>
      </c>
      <c r="T22" s="169">
        <v>2250</v>
      </c>
      <c r="U22" s="169">
        <v>2150</v>
      </c>
      <c r="V22" s="170">
        <f t="shared" si="0"/>
        <v>29.508749999999999</v>
      </c>
      <c r="W22" s="163">
        <v>8479.89</v>
      </c>
      <c r="X22" s="163" t="s">
        <v>101</v>
      </c>
      <c r="Y22" s="171"/>
      <c r="Z22" s="163" t="s">
        <v>102</v>
      </c>
      <c r="AA22" s="163"/>
      <c r="AB22" s="163"/>
      <c r="AC22" s="163" t="s">
        <v>103</v>
      </c>
      <c r="AD22" s="172"/>
      <c r="AE22" s="172"/>
      <c r="AF22" s="172"/>
      <c r="AG22" s="326" t="s">
        <v>116</v>
      </c>
      <c r="AH22" s="327" t="s">
        <v>181</v>
      </c>
      <c r="AI22" s="328"/>
      <c r="AJ22" s="329" t="s">
        <v>182</v>
      </c>
      <c r="AL22" s="280">
        <v>12</v>
      </c>
      <c r="AM22" s="280">
        <v>1</v>
      </c>
    </row>
    <row r="23" spans="1:39" s="154" customFormat="1" ht="120" customHeight="1">
      <c r="A23" s="280"/>
      <c r="B23" s="162" t="s">
        <v>94</v>
      </c>
      <c r="C23" s="163"/>
      <c r="D23" s="164" t="s">
        <v>183</v>
      </c>
      <c r="E23" s="100" t="s">
        <v>184</v>
      </c>
      <c r="F23" s="162"/>
      <c r="G23" s="162"/>
      <c r="H23" s="162"/>
      <c r="I23" s="165" t="s">
        <v>146</v>
      </c>
      <c r="J23" s="166" t="s">
        <v>127</v>
      </c>
      <c r="K23" s="159" t="s">
        <v>100</v>
      </c>
      <c r="L23" s="167"/>
      <c r="M23" s="335"/>
      <c r="N23" s="338"/>
      <c r="O23" s="332"/>
      <c r="P23" s="332"/>
      <c r="Q23" s="94">
        <v>944</v>
      </c>
      <c r="R23" s="121">
        <v>1180</v>
      </c>
      <c r="S23" s="168">
        <v>5400</v>
      </c>
      <c r="T23" s="169">
        <v>2000</v>
      </c>
      <c r="U23" s="169">
        <v>1550</v>
      </c>
      <c r="V23" s="170">
        <f t="shared" si="0"/>
        <v>16.739999999999998</v>
      </c>
      <c r="W23" s="163">
        <v>8479.89</v>
      </c>
      <c r="X23" s="163" t="s">
        <v>101</v>
      </c>
      <c r="Y23" s="171"/>
      <c r="Z23" s="163" t="s">
        <v>102</v>
      </c>
      <c r="AA23" s="172"/>
      <c r="AB23" s="163"/>
      <c r="AC23" s="163" t="s">
        <v>103</v>
      </c>
      <c r="AD23" s="172"/>
      <c r="AE23" s="172"/>
      <c r="AF23" s="172"/>
      <c r="AG23" s="326"/>
      <c r="AH23" s="328"/>
      <c r="AI23" s="328"/>
      <c r="AJ23" s="330"/>
      <c r="AL23" s="280"/>
      <c r="AM23" s="280"/>
    </row>
    <row r="24" spans="1:39" s="154" customFormat="1" ht="120" customHeight="1">
      <c r="A24" s="280">
        <v>15</v>
      </c>
      <c r="B24" s="162" t="s">
        <v>94</v>
      </c>
      <c r="C24" s="163"/>
      <c r="D24" s="164" t="s">
        <v>185</v>
      </c>
      <c r="E24" s="100" t="s">
        <v>186</v>
      </c>
      <c r="F24" s="162"/>
      <c r="G24" s="162"/>
      <c r="H24" s="162"/>
      <c r="I24" s="165" t="s">
        <v>121</v>
      </c>
      <c r="J24" s="166" t="s">
        <v>122</v>
      </c>
      <c r="K24" s="159" t="s">
        <v>123</v>
      </c>
      <c r="L24" s="167"/>
      <c r="M24" s="335"/>
      <c r="N24" s="338"/>
      <c r="O24" s="332"/>
      <c r="P24" s="332"/>
      <c r="Q24" s="94">
        <v>544</v>
      </c>
      <c r="R24" s="121">
        <v>680</v>
      </c>
      <c r="S24" s="168">
        <v>1900</v>
      </c>
      <c r="T24" s="169">
        <v>2200</v>
      </c>
      <c r="U24" s="169">
        <v>2500</v>
      </c>
      <c r="V24" s="170">
        <f t="shared" si="0"/>
        <v>10.45</v>
      </c>
      <c r="W24" s="163">
        <v>8479.89</v>
      </c>
      <c r="X24" s="163" t="s">
        <v>101</v>
      </c>
      <c r="Y24" s="171"/>
      <c r="Z24" s="163" t="s">
        <v>102</v>
      </c>
      <c r="AA24" s="163"/>
      <c r="AB24" s="163"/>
      <c r="AC24" s="163" t="s">
        <v>103</v>
      </c>
      <c r="AD24" s="172"/>
      <c r="AE24" s="172"/>
      <c r="AF24" s="172"/>
      <c r="AG24" s="326" t="s">
        <v>116</v>
      </c>
      <c r="AH24" s="327" t="s">
        <v>187</v>
      </c>
      <c r="AI24" s="328"/>
      <c r="AJ24" s="329" t="s">
        <v>188</v>
      </c>
      <c r="AL24" s="280">
        <v>15</v>
      </c>
      <c r="AM24" s="280">
        <v>1</v>
      </c>
    </row>
    <row r="25" spans="1:39" s="154" customFormat="1" ht="120" customHeight="1">
      <c r="A25" s="280"/>
      <c r="B25" s="162" t="s">
        <v>94</v>
      </c>
      <c r="C25" s="163"/>
      <c r="D25" s="164" t="s">
        <v>189</v>
      </c>
      <c r="E25" s="100" t="s">
        <v>190</v>
      </c>
      <c r="F25" s="162"/>
      <c r="G25" s="162"/>
      <c r="H25" s="162"/>
      <c r="I25" s="165" t="s">
        <v>146</v>
      </c>
      <c r="J25" s="166" t="s">
        <v>127</v>
      </c>
      <c r="K25" s="159" t="s">
        <v>100</v>
      </c>
      <c r="L25" s="167"/>
      <c r="M25" s="335"/>
      <c r="N25" s="338"/>
      <c r="O25" s="332"/>
      <c r="P25" s="332"/>
      <c r="Q25" s="94">
        <v>1440</v>
      </c>
      <c r="R25" s="121">
        <v>1800</v>
      </c>
      <c r="S25" s="168">
        <v>5680</v>
      </c>
      <c r="T25" s="169">
        <v>2200</v>
      </c>
      <c r="U25" s="169">
        <v>2550</v>
      </c>
      <c r="V25" s="170">
        <f t="shared" si="0"/>
        <v>31.864799999999999</v>
      </c>
      <c r="W25" s="163">
        <v>8479.89</v>
      </c>
      <c r="X25" s="163" t="s">
        <v>101</v>
      </c>
      <c r="Y25" s="171"/>
      <c r="Z25" s="163" t="s">
        <v>102</v>
      </c>
      <c r="AA25" s="163"/>
      <c r="AB25" s="163"/>
      <c r="AC25" s="163" t="s">
        <v>103</v>
      </c>
      <c r="AD25" s="172"/>
      <c r="AE25" s="172"/>
      <c r="AF25" s="172"/>
      <c r="AG25" s="326"/>
      <c r="AH25" s="327"/>
      <c r="AI25" s="328"/>
      <c r="AJ25" s="329"/>
      <c r="AL25" s="280"/>
      <c r="AM25" s="280"/>
    </row>
    <row r="26" spans="1:39" s="154" customFormat="1" ht="120" customHeight="1">
      <c r="A26" s="280"/>
      <c r="B26" s="162" t="s">
        <v>94</v>
      </c>
      <c r="C26" s="163"/>
      <c r="D26" s="164" t="s">
        <v>191</v>
      </c>
      <c r="E26" s="100" t="s">
        <v>192</v>
      </c>
      <c r="F26" s="162"/>
      <c r="G26" s="162"/>
      <c r="H26" s="162"/>
      <c r="I26" s="165" t="s">
        <v>193</v>
      </c>
      <c r="J26" s="167" t="s">
        <v>194</v>
      </c>
      <c r="K26" s="159" t="s">
        <v>100</v>
      </c>
      <c r="L26" s="167"/>
      <c r="M26" s="335"/>
      <c r="N26" s="338"/>
      <c r="O26" s="332"/>
      <c r="P26" s="332"/>
      <c r="Q26" s="94">
        <v>1152</v>
      </c>
      <c r="R26" s="121">
        <v>1440</v>
      </c>
      <c r="S26" s="168">
        <v>2700</v>
      </c>
      <c r="T26" s="169">
        <v>1700</v>
      </c>
      <c r="U26" s="169">
        <v>1950</v>
      </c>
      <c r="V26" s="170">
        <f t="shared" si="0"/>
        <v>8.9504999999999999</v>
      </c>
      <c r="W26" s="163">
        <v>8479.89</v>
      </c>
      <c r="X26" s="163" t="s">
        <v>101</v>
      </c>
      <c r="Y26" s="171"/>
      <c r="Z26" s="163" t="s">
        <v>102</v>
      </c>
      <c r="AA26" s="172"/>
      <c r="AB26" s="163"/>
      <c r="AC26" s="163" t="s">
        <v>103</v>
      </c>
      <c r="AD26" s="172"/>
      <c r="AE26" s="172"/>
      <c r="AF26" s="172"/>
      <c r="AG26" s="326"/>
      <c r="AH26" s="328"/>
      <c r="AI26" s="328"/>
      <c r="AJ26" s="330"/>
      <c r="AL26" s="280"/>
      <c r="AM26" s="280"/>
    </row>
    <row r="27" spans="1:39" s="154" customFormat="1" ht="120" customHeight="1">
      <c r="A27" s="280">
        <v>19</v>
      </c>
      <c r="B27" s="162" t="s">
        <v>94</v>
      </c>
      <c r="C27" s="163"/>
      <c r="D27" s="164" t="s">
        <v>195</v>
      </c>
      <c r="E27" s="100" t="s">
        <v>196</v>
      </c>
      <c r="F27" s="162"/>
      <c r="G27" s="162"/>
      <c r="H27" s="162"/>
      <c r="I27" s="165" t="s">
        <v>146</v>
      </c>
      <c r="J27" s="166" t="s">
        <v>127</v>
      </c>
      <c r="K27" s="159" t="s">
        <v>100</v>
      </c>
      <c r="L27" s="167"/>
      <c r="M27" s="335"/>
      <c r="N27" s="338"/>
      <c r="O27" s="332"/>
      <c r="P27" s="332"/>
      <c r="Q27" s="94">
        <v>1344</v>
      </c>
      <c r="R27" s="121">
        <v>1680</v>
      </c>
      <c r="S27" s="168">
        <v>5600</v>
      </c>
      <c r="T27" s="169">
        <v>1650</v>
      </c>
      <c r="U27" s="169">
        <v>1810</v>
      </c>
      <c r="V27" s="170">
        <f t="shared" si="0"/>
        <v>16.724399999999999</v>
      </c>
      <c r="W27" s="163">
        <v>8479.89</v>
      </c>
      <c r="X27" s="163" t="s">
        <v>101</v>
      </c>
      <c r="Y27" s="171"/>
      <c r="Z27" s="163" t="s">
        <v>102</v>
      </c>
      <c r="AA27" s="163"/>
      <c r="AB27" s="163"/>
      <c r="AC27" s="163" t="s">
        <v>103</v>
      </c>
      <c r="AD27" s="172"/>
      <c r="AE27" s="172"/>
      <c r="AF27" s="172"/>
      <c r="AG27" s="326" t="s">
        <v>116</v>
      </c>
      <c r="AH27" s="327" t="s">
        <v>197</v>
      </c>
      <c r="AI27" s="328"/>
      <c r="AJ27" s="329" t="s">
        <v>198</v>
      </c>
      <c r="AL27" s="280">
        <v>19</v>
      </c>
      <c r="AM27" s="280">
        <v>1</v>
      </c>
    </row>
    <row r="28" spans="1:39" s="154" customFormat="1" ht="120" customHeight="1">
      <c r="A28" s="280"/>
      <c r="B28" s="162" t="s">
        <v>94</v>
      </c>
      <c r="C28" s="163"/>
      <c r="D28" s="164" t="s">
        <v>199</v>
      </c>
      <c r="E28" s="100" t="s">
        <v>200</v>
      </c>
      <c r="F28" s="162"/>
      <c r="G28" s="162"/>
      <c r="H28" s="162"/>
      <c r="I28" s="165" t="s">
        <v>201</v>
      </c>
      <c r="J28" s="166" t="s">
        <v>202</v>
      </c>
      <c r="K28" s="159" t="s">
        <v>203</v>
      </c>
      <c r="L28" s="167"/>
      <c r="M28" s="335"/>
      <c r="N28" s="338"/>
      <c r="O28" s="332"/>
      <c r="P28" s="332"/>
      <c r="Q28" s="94">
        <v>496</v>
      </c>
      <c r="R28" s="121">
        <v>620</v>
      </c>
      <c r="S28" s="168">
        <v>3300</v>
      </c>
      <c r="T28" s="169">
        <v>2000</v>
      </c>
      <c r="U28" s="169">
        <v>2000</v>
      </c>
      <c r="V28" s="170">
        <f t="shared" si="0"/>
        <v>13.2</v>
      </c>
      <c r="W28" s="163">
        <v>8479.89</v>
      </c>
      <c r="X28" s="163" t="s">
        <v>101</v>
      </c>
      <c r="Y28" s="171"/>
      <c r="Z28" s="163" t="s">
        <v>102</v>
      </c>
      <c r="AA28" s="163"/>
      <c r="AB28" s="163"/>
      <c r="AC28" s="163" t="s">
        <v>103</v>
      </c>
      <c r="AD28" s="172"/>
      <c r="AE28" s="172"/>
      <c r="AF28" s="172"/>
      <c r="AG28" s="326"/>
      <c r="AH28" s="327"/>
      <c r="AI28" s="328"/>
      <c r="AJ28" s="329"/>
      <c r="AL28" s="280"/>
      <c r="AM28" s="280"/>
    </row>
    <row r="29" spans="1:39" s="154" customFormat="1" ht="120" customHeight="1">
      <c r="A29" s="280"/>
      <c r="B29" s="162" t="s">
        <v>94</v>
      </c>
      <c r="C29" s="163"/>
      <c r="D29" s="164" t="s">
        <v>204</v>
      </c>
      <c r="E29" s="100" t="s">
        <v>205</v>
      </c>
      <c r="F29" s="162"/>
      <c r="G29" s="162"/>
      <c r="H29" s="162"/>
      <c r="I29" s="165" t="s">
        <v>206</v>
      </c>
      <c r="J29" s="167" t="s">
        <v>172</v>
      </c>
      <c r="K29" s="159" t="s">
        <v>123</v>
      </c>
      <c r="L29" s="167"/>
      <c r="M29" s="335"/>
      <c r="N29" s="338"/>
      <c r="O29" s="332"/>
      <c r="P29" s="332"/>
      <c r="Q29" s="94">
        <v>576</v>
      </c>
      <c r="R29" s="121">
        <v>720</v>
      </c>
      <c r="S29" s="168">
        <v>2300</v>
      </c>
      <c r="T29" s="169">
        <v>1700</v>
      </c>
      <c r="U29" s="169">
        <v>2450</v>
      </c>
      <c r="V29" s="170">
        <f t="shared" si="0"/>
        <v>9.5794999999999995</v>
      </c>
      <c r="W29" s="163">
        <v>8479.89</v>
      </c>
      <c r="X29" s="163" t="s">
        <v>101</v>
      </c>
      <c r="Y29" s="171"/>
      <c r="Z29" s="163" t="s">
        <v>102</v>
      </c>
      <c r="AA29" s="172"/>
      <c r="AB29" s="163"/>
      <c r="AC29" s="163" t="s">
        <v>103</v>
      </c>
      <c r="AD29" s="172"/>
      <c r="AE29" s="172"/>
      <c r="AF29" s="172"/>
      <c r="AG29" s="326"/>
      <c r="AH29" s="328"/>
      <c r="AI29" s="328"/>
      <c r="AJ29" s="330"/>
      <c r="AL29" s="280"/>
      <c r="AM29" s="280"/>
    </row>
    <row r="30" spans="1:39" s="154" customFormat="1" ht="120" customHeight="1">
      <c r="A30" s="280">
        <v>21</v>
      </c>
      <c r="B30" s="162" t="s">
        <v>94</v>
      </c>
      <c r="C30" s="163"/>
      <c r="D30" s="164" t="s">
        <v>207</v>
      </c>
      <c r="E30" s="100" t="s">
        <v>208</v>
      </c>
      <c r="F30" s="162"/>
      <c r="G30" s="162"/>
      <c r="H30" s="162"/>
      <c r="I30" s="165" t="s">
        <v>146</v>
      </c>
      <c r="J30" s="166" t="s">
        <v>127</v>
      </c>
      <c r="K30" s="159" t="s">
        <v>100</v>
      </c>
      <c r="L30" s="167"/>
      <c r="M30" s="335"/>
      <c r="N30" s="338"/>
      <c r="O30" s="332"/>
      <c r="P30" s="332"/>
      <c r="Q30" s="94">
        <v>864</v>
      </c>
      <c r="R30" s="121">
        <v>1080</v>
      </c>
      <c r="S30" s="168">
        <v>5300</v>
      </c>
      <c r="T30" s="169">
        <v>2000</v>
      </c>
      <c r="U30" s="169">
        <v>1550</v>
      </c>
      <c r="V30" s="170">
        <f t="shared" si="0"/>
        <v>16.43</v>
      </c>
      <c r="W30" s="163">
        <v>8479.89</v>
      </c>
      <c r="X30" s="163" t="s">
        <v>101</v>
      </c>
      <c r="Y30" s="171"/>
      <c r="Z30" s="163" t="s">
        <v>102</v>
      </c>
      <c r="AA30" s="163"/>
      <c r="AB30" s="163"/>
      <c r="AC30" s="163" t="s">
        <v>103</v>
      </c>
      <c r="AD30" s="172"/>
      <c r="AE30" s="172"/>
      <c r="AF30" s="172"/>
      <c r="AG30" s="326" t="s">
        <v>116</v>
      </c>
      <c r="AH30" s="327" t="s">
        <v>209</v>
      </c>
      <c r="AI30" s="328"/>
      <c r="AJ30" s="329" t="s">
        <v>210</v>
      </c>
      <c r="AL30" s="280">
        <v>21</v>
      </c>
      <c r="AM30" s="280">
        <v>1</v>
      </c>
    </row>
    <row r="31" spans="1:39" s="154" customFormat="1" ht="120" customHeight="1">
      <c r="A31" s="280"/>
      <c r="B31" s="162" t="s">
        <v>94</v>
      </c>
      <c r="C31" s="163" t="s">
        <v>211</v>
      </c>
      <c r="D31" s="164" t="s">
        <v>212</v>
      </c>
      <c r="E31" s="100" t="s">
        <v>213</v>
      </c>
      <c r="F31" s="162"/>
      <c r="G31" s="162"/>
      <c r="H31" s="162"/>
      <c r="I31" s="165" t="s">
        <v>214</v>
      </c>
      <c r="J31" s="166" t="s">
        <v>115</v>
      </c>
      <c r="K31" s="159" t="s">
        <v>100</v>
      </c>
      <c r="L31" s="167"/>
      <c r="M31" s="335"/>
      <c r="N31" s="338"/>
      <c r="O31" s="332"/>
      <c r="P31" s="332"/>
      <c r="Q31" s="94">
        <v>2032</v>
      </c>
      <c r="R31" s="121">
        <v>2540</v>
      </c>
      <c r="S31" s="168">
        <v>3250</v>
      </c>
      <c r="T31" s="169">
        <v>2300</v>
      </c>
      <c r="U31" s="169">
        <v>2550</v>
      </c>
      <c r="V31" s="170">
        <f t="shared" si="0"/>
        <v>19.061250000000001</v>
      </c>
      <c r="W31" s="163">
        <v>8479.89</v>
      </c>
      <c r="X31" s="163" t="s">
        <v>101</v>
      </c>
      <c r="Y31" s="171"/>
      <c r="Z31" s="163" t="s">
        <v>102</v>
      </c>
      <c r="AA31" s="163"/>
      <c r="AB31" s="163"/>
      <c r="AC31" s="163" t="s">
        <v>103</v>
      </c>
      <c r="AD31" s="172"/>
      <c r="AE31" s="172"/>
      <c r="AF31" s="172"/>
      <c r="AG31" s="326"/>
      <c r="AH31" s="327"/>
      <c r="AI31" s="328"/>
      <c r="AJ31" s="329"/>
      <c r="AL31" s="280"/>
      <c r="AM31" s="280"/>
    </row>
    <row r="32" spans="1:39" s="154" customFormat="1" ht="120" customHeight="1">
      <c r="A32" s="280"/>
      <c r="B32" s="162" t="s">
        <v>94</v>
      </c>
      <c r="C32" s="163" t="s">
        <v>215</v>
      </c>
      <c r="D32" s="164" t="s">
        <v>216</v>
      </c>
      <c r="E32" s="100" t="s">
        <v>217</v>
      </c>
      <c r="F32" s="162"/>
      <c r="G32" s="162"/>
      <c r="H32" s="162"/>
      <c r="I32" s="165" t="s">
        <v>218</v>
      </c>
      <c r="J32" s="167" t="s">
        <v>115</v>
      </c>
      <c r="K32" s="159" t="s">
        <v>100</v>
      </c>
      <c r="L32" s="167"/>
      <c r="M32" s="335"/>
      <c r="N32" s="338"/>
      <c r="O32" s="332"/>
      <c r="P32" s="332"/>
      <c r="Q32" s="94">
        <v>1520</v>
      </c>
      <c r="R32" s="121">
        <v>1900</v>
      </c>
      <c r="S32" s="168">
        <v>3100</v>
      </c>
      <c r="T32" s="169">
        <v>2300</v>
      </c>
      <c r="U32" s="169">
        <v>2500</v>
      </c>
      <c r="V32" s="170">
        <f t="shared" si="0"/>
        <v>17.824999999999999</v>
      </c>
      <c r="W32" s="163">
        <v>8479.89</v>
      </c>
      <c r="X32" s="163" t="s">
        <v>101</v>
      </c>
      <c r="Y32" s="171"/>
      <c r="Z32" s="163" t="s">
        <v>102</v>
      </c>
      <c r="AA32" s="172"/>
      <c r="AB32" s="163"/>
      <c r="AC32" s="163" t="s">
        <v>103</v>
      </c>
      <c r="AD32" s="172"/>
      <c r="AE32" s="172"/>
      <c r="AF32" s="172"/>
      <c r="AG32" s="326"/>
      <c r="AH32" s="328"/>
      <c r="AI32" s="328"/>
      <c r="AJ32" s="330"/>
      <c r="AL32" s="280"/>
      <c r="AM32" s="280"/>
    </row>
    <row r="33" spans="1:39" s="154" customFormat="1" ht="120" customHeight="1">
      <c r="A33" s="280">
        <v>23</v>
      </c>
      <c r="B33" s="162" t="s">
        <v>94</v>
      </c>
      <c r="C33" s="163"/>
      <c r="D33" s="164" t="s">
        <v>219</v>
      </c>
      <c r="E33" s="100" t="s">
        <v>220</v>
      </c>
      <c r="F33" s="162"/>
      <c r="G33" s="162"/>
      <c r="H33" s="162"/>
      <c r="I33" s="165" t="s">
        <v>146</v>
      </c>
      <c r="J33" s="166" t="s">
        <v>127</v>
      </c>
      <c r="K33" s="159" t="s">
        <v>100</v>
      </c>
      <c r="L33" s="167"/>
      <c r="M33" s="335"/>
      <c r="N33" s="338"/>
      <c r="O33" s="332"/>
      <c r="P33" s="332"/>
      <c r="Q33" s="94">
        <v>1120</v>
      </c>
      <c r="R33" s="121">
        <v>1400</v>
      </c>
      <c r="S33" s="168">
        <v>4300</v>
      </c>
      <c r="T33" s="169">
        <v>2250</v>
      </c>
      <c r="U33" s="169">
        <v>2150</v>
      </c>
      <c r="V33" s="170">
        <f t="shared" si="0"/>
        <v>20.80125</v>
      </c>
      <c r="W33" s="163">
        <v>8479.89</v>
      </c>
      <c r="X33" s="163" t="s">
        <v>101</v>
      </c>
      <c r="Y33" s="171"/>
      <c r="Z33" s="163" t="s">
        <v>102</v>
      </c>
      <c r="AA33" s="163"/>
      <c r="AB33" s="163"/>
      <c r="AC33" s="163" t="s">
        <v>103</v>
      </c>
      <c r="AD33" s="172"/>
      <c r="AE33" s="172"/>
      <c r="AF33" s="172"/>
      <c r="AG33" s="326" t="s">
        <v>116</v>
      </c>
      <c r="AH33" s="327" t="s">
        <v>221</v>
      </c>
      <c r="AI33" s="328"/>
      <c r="AJ33" s="329" t="s">
        <v>222</v>
      </c>
      <c r="AL33" s="280">
        <v>23</v>
      </c>
      <c r="AM33" s="280">
        <v>1</v>
      </c>
    </row>
    <row r="34" spans="1:39" s="154" customFormat="1" ht="120" customHeight="1">
      <c r="A34" s="280"/>
      <c r="B34" s="162" t="s">
        <v>94</v>
      </c>
      <c r="C34" s="163" t="s">
        <v>223</v>
      </c>
      <c r="D34" s="164" t="s">
        <v>224</v>
      </c>
      <c r="E34" s="100" t="s">
        <v>225</v>
      </c>
      <c r="F34" s="162"/>
      <c r="G34" s="162"/>
      <c r="H34" s="162"/>
      <c r="I34" s="165" t="s">
        <v>218</v>
      </c>
      <c r="J34" s="166" t="s">
        <v>115</v>
      </c>
      <c r="K34" s="159" t="s">
        <v>100</v>
      </c>
      <c r="L34" s="167"/>
      <c r="M34" s="335"/>
      <c r="N34" s="338"/>
      <c r="O34" s="332"/>
      <c r="P34" s="332"/>
      <c r="Q34" s="94">
        <v>1536</v>
      </c>
      <c r="R34" s="121">
        <v>1920</v>
      </c>
      <c r="S34" s="168">
        <v>3100</v>
      </c>
      <c r="T34" s="169">
        <v>2300</v>
      </c>
      <c r="U34" s="169">
        <v>2500</v>
      </c>
      <c r="V34" s="170">
        <f t="shared" si="0"/>
        <v>17.824999999999999</v>
      </c>
      <c r="W34" s="163">
        <v>8479.89</v>
      </c>
      <c r="X34" s="163" t="s">
        <v>101</v>
      </c>
      <c r="Y34" s="171"/>
      <c r="Z34" s="163" t="s">
        <v>102</v>
      </c>
      <c r="AA34" s="163"/>
      <c r="AB34" s="163"/>
      <c r="AC34" s="163" t="s">
        <v>103</v>
      </c>
      <c r="AD34" s="172"/>
      <c r="AE34" s="172"/>
      <c r="AF34" s="172"/>
      <c r="AG34" s="326"/>
      <c r="AH34" s="327"/>
      <c r="AI34" s="328"/>
      <c r="AJ34" s="329"/>
      <c r="AL34" s="280"/>
      <c r="AM34" s="280"/>
    </row>
    <row r="35" spans="1:39" s="154" customFormat="1" ht="120" customHeight="1">
      <c r="A35" s="280"/>
      <c r="B35" s="162" t="s">
        <v>94</v>
      </c>
      <c r="C35" s="163" t="s">
        <v>226</v>
      </c>
      <c r="D35" s="164" t="s">
        <v>227</v>
      </c>
      <c r="E35" s="100" t="s">
        <v>228</v>
      </c>
      <c r="F35" s="162"/>
      <c r="G35" s="162"/>
      <c r="H35" s="162"/>
      <c r="I35" s="165" t="s">
        <v>229</v>
      </c>
      <c r="J35" s="167" t="s">
        <v>230</v>
      </c>
      <c r="K35" s="159" t="s">
        <v>100</v>
      </c>
      <c r="L35" s="167"/>
      <c r="M35" s="335"/>
      <c r="N35" s="338"/>
      <c r="O35" s="332"/>
      <c r="P35" s="332"/>
      <c r="Q35" s="94">
        <v>2144</v>
      </c>
      <c r="R35" s="121">
        <v>2680</v>
      </c>
      <c r="S35" s="168">
        <v>3300</v>
      </c>
      <c r="T35" s="169">
        <v>1750</v>
      </c>
      <c r="U35" s="169">
        <v>1850</v>
      </c>
      <c r="V35" s="170">
        <f t="shared" si="0"/>
        <v>10.68375</v>
      </c>
      <c r="W35" s="163">
        <v>8479.89</v>
      </c>
      <c r="X35" s="163" t="s">
        <v>101</v>
      </c>
      <c r="Y35" s="171"/>
      <c r="Z35" s="163" t="s">
        <v>102</v>
      </c>
      <c r="AA35" s="163"/>
      <c r="AB35" s="163"/>
      <c r="AC35" s="163" t="s">
        <v>103</v>
      </c>
      <c r="AD35" s="172"/>
      <c r="AE35" s="172"/>
      <c r="AF35" s="172"/>
      <c r="AG35" s="326"/>
      <c r="AH35" s="328"/>
      <c r="AI35" s="328"/>
      <c r="AJ35" s="330"/>
      <c r="AL35" s="280"/>
      <c r="AM35" s="280"/>
    </row>
    <row r="36" spans="1:39" s="154" customFormat="1" ht="120" customHeight="1">
      <c r="A36" s="280">
        <v>26</v>
      </c>
      <c r="B36" s="162" t="s">
        <v>94</v>
      </c>
      <c r="C36" s="163"/>
      <c r="D36" s="164" t="s">
        <v>231</v>
      </c>
      <c r="E36" s="100" t="s">
        <v>232</v>
      </c>
      <c r="F36" s="162"/>
      <c r="G36" s="162"/>
      <c r="H36" s="162"/>
      <c r="I36" s="165" t="s">
        <v>146</v>
      </c>
      <c r="J36" s="166" t="s">
        <v>127</v>
      </c>
      <c r="K36" s="159" t="s">
        <v>100</v>
      </c>
      <c r="L36" s="167"/>
      <c r="M36" s="335"/>
      <c r="N36" s="338"/>
      <c r="O36" s="332"/>
      <c r="P36" s="332"/>
      <c r="Q36" s="94">
        <v>832</v>
      </c>
      <c r="R36" s="121">
        <v>1040</v>
      </c>
      <c r="S36" s="168">
        <v>4400</v>
      </c>
      <c r="T36" s="169">
        <v>2000</v>
      </c>
      <c r="U36" s="169">
        <v>2150</v>
      </c>
      <c r="V36" s="170">
        <f t="shared" ref="V36:V50" si="1">(S36*T36*U36)/1000000000</f>
        <v>18.920000000000002</v>
      </c>
      <c r="W36" s="163">
        <v>8479.89</v>
      </c>
      <c r="X36" s="163" t="s">
        <v>101</v>
      </c>
      <c r="Y36" s="171"/>
      <c r="Z36" s="163" t="s">
        <v>102</v>
      </c>
      <c r="AA36" s="163"/>
      <c r="AB36" s="163"/>
      <c r="AC36" s="163" t="s">
        <v>103</v>
      </c>
      <c r="AD36" s="172"/>
      <c r="AE36" s="172"/>
      <c r="AF36" s="172"/>
      <c r="AG36" s="326" t="s">
        <v>116</v>
      </c>
      <c r="AH36" s="327" t="s">
        <v>233</v>
      </c>
      <c r="AI36" s="328"/>
      <c r="AJ36" s="329" t="s">
        <v>234</v>
      </c>
      <c r="AL36" s="280">
        <v>26</v>
      </c>
      <c r="AM36" s="280">
        <v>1</v>
      </c>
    </row>
    <row r="37" spans="1:39" s="154" customFormat="1" ht="120" customHeight="1">
      <c r="A37" s="280"/>
      <c r="B37" s="162" t="s">
        <v>94</v>
      </c>
      <c r="C37" s="163"/>
      <c r="D37" s="164" t="s">
        <v>235</v>
      </c>
      <c r="E37" s="100" t="s">
        <v>236</v>
      </c>
      <c r="F37" s="162"/>
      <c r="G37" s="162"/>
      <c r="H37" s="162"/>
      <c r="I37" s="165" t="s">
        <v>237</v>
      </c>
      <c r="J37" s="166" t="s">
        <v>238</v>
      </c>
      <c r="K37" s="159" t="s">
        <v>100</v>
      </c>
      <c r="L37" s="167"/>
      <c r="M37" s="335"/>
      <c r="N37" s="338"/>
      <c r="O37" s="332"/>
      <c r="P37" s="332"/>
      <c r="Q37" s="94">
        <v>1024</v>
      </c>
      <c r="R37" s="121">
        <v>1280</v>
      </c>
      <c r="S37" s="168">
        <v>3500</v>
      </c>
      <c r="T37" s="169">
        <v>1450</v>
      </c>
      <c r="U37" s="169">
        <v>1600</v>
      </c>
      <c r="V37" s="170">
        <f t="shared" si="1"/>
        <v>8.1199999999999992</v>
      </c>
      <c r="W37" s="163">
        <v>8479.89</v>
      </c>
      <c r="X37" s="163" t="s">
        <v>101</v>
      </c>
      <c r="Y37" s="171"/>
      <c r="Z37" s="163" t="s">
        <v>102</v>
      </c>
      <c r="AA37" s="163"/>
      <c r="AB37" s="163"/>
      <c r="AC37" s="163" t="s">
        <v>103</v>
      </c>
      <c r="AD37" s="172"/>
      <c r="AE37" s="172"/>
      <c r="AF37" s="172"/>
      <c r="AG37" s="326"/>
      <c r="AH37" s="327"/>
      <c r="AI37" s="328"/>
      <c r="AJ37" s="329"/>
      <c r="AL37" s="280"/>
      <c r="AM37" s="280"/>
    </row>
    <row r="38" spans="1:39" s="154" customFormat="1" ht="120" customHeight="1">
      <c r="A38" s="280"/>
      <c r="B38" s="162" t="s">
        <v>94</v>
      </c>
      <c r="C38" s="163"/>
      <c r="D38" s="164" t="s">
        <v>239</v>
      </c>
      <c r="E38" s="100" t="s">
        <v>240</v>
      </c>
      <c r="F38" s="162"/>
      <c r="G38" s="162"/>
      <c r="H38" s="162"/>
      <c r="I38" s="165" t="s">
        <v>121</v>
      </c>
      <c r="J38" s="167" t="s">
        <v>122</v>
      </c>
      <c r="K38" s="159" t="s">
        <v>123</v>
      </c>
      <c r="L38" s="167"/>
      <c r="M38" s="335"/>
      <c r="N38" s="338"/>
      <c r="O38" s="332"/>
      <c r="P38" s="332"/>
      <c r="Q38" s="94">
        <v>1360</v>
      </c>
      <c r="R38" s="121">
        <v>1700</v>
      </c>
      <c r="S38" s="168">
        <v>3660</v>
      </c>
      <c r="T38" s="169">
        <v>2200</v>
      </c>
      <c r="U38" s="169">
        <v>2350</v>
      </c>
      <c r="V38" s="170">
        <f t="shared" si="1"/>
        <v>18.9222</v>
      </c>
      <c r="W38" s="163">
        <v>8479.89</v>
      </c>
      <c r="X38" s="163" t="s">
        <v>101</v>
      </c>
      <c r="Y38" s="171"/>
      <c r="Z38" s="163" t="s">
        <v>102</v>
      </c>
      <c r="AA38" s="163"/>
      <c r="AB38" s="163"/>
      <c r="AC38" s="163" t="s">
        <v>103</v>
      </c>
      <c r="AD38" s="172"/>
      <c r="AE38" s="172"/>
      <c r="AF38" s="172"/>
      <c r="AG38" s="326"/>
      <c r="AH38" s="328"/>
      <c r="AI38" s="328"/>
      <c r="AJ38" s="330"/>
      <c r="AL38" s="280"/>
      <c r="AM38" s="280"/>
    </row>
    <row r="39" spans="1:39" s="154" customFormat="1" ht="120" customHeight="1">
      <c r="A39" s="280">
        <v>28</v>
      </c>
      <c r="B39" s="162" t="s">
        <v>94</v>
      </c>
      <c r="C39" s="163" t="s">
        <v>241</v>
      </c>
      <c r="D39" s="164" t="s">
        <v>242</v>
      </c>
      <c r="E39" s="100" t="s">
        <v>243</v>
      </c>
      <c r="F39" s="162"/>
      <c r="G39" s="162"/>
      <c r="H39" s="162"/>
      <c r="I39" s="165" t="s">
        <v>244</v>
      </c>
      <c r="J39" s="166" t="s">
        <v>115</v>
      </c>
      <c r="K39" s="159" t="s">
        <v>100</v>
      </c>
      <c r="L39" s="167"/>
      <c r="M39" s="335"/>
      <c r="N39" s="338"/>
      <c r="O39" s="332"/>
      <c r="P39" s="332"/>
      <c r="Q39" s="94">
        <v>2880</v>
      </c>
      <c r="R39" s="121">
        <v>3600</v>
      </c>
      <c r="S39" s="168">
        <v>4300</v>
      </c>
      <c r="T39" s="169">
        <v>2200</v>
      </c>
      <c r="U39" s="169">
        <v>2500</v>
      </c>
      <c r="V39" s="170">
        <f t="shared" si="1"/>
        <v>23.65</v>
      </c>
      <c r="W39" s="163">
        <v>8479.89</v>
      </c>
      <c r="X39" s="163" t="s">
        <v>101</v>
      </c>
      <c r="Y39" s="171"/>
      <c r="Z39" s="163" t="s">
        <v>102</v>
      </c>
      <c r="AA39" s="163"/>
      <c r="AB39" s="163"/>
      <c r="AC39" s="163" t="s">
        <v>103</v>
      </c>
      <c r="AD39" s="172"/>
      <c r="AE39" s="172"/>
      <c r="AF39" s="172"/>
      <c r="AG39" s="326" t="s">
        <v>116</v>
      </c>
      <c r="AH39" s="327" t="s">
        <v>245</v>
      </c>
      <c r="AI39" s="328"/>
      <c r="AJ39" s="329" t="s">
        <v>246</v>
      </c>
      <c r="AL39" s="280">
        <v>28</v>
      </c>
      <c r="AM39" s="280">
        <v>1</v>
      </c>
    </row>
    <row r="40" spans="1:39" s="154" customFormat="1" ht="120" customHeight="1">
      <c r="A40" s="280"/>
      <c r="B40" s="162" t="s">
        <v>94</v>
      </c>
      <c r="C40" s="163"/>
      <c r="D40" s="164" t="s">
        <v>247</v>
      </c>
      <c r="E40" s="100" t="s">
        <v>248</v>
      </c>
      <c r="F40" s="162"/>
      <c r="G40" s="162"/>
      <c r="H40" s="162"/>
      <c r="I40" s="165" t="s">
        <v>121</v>
      </c>
      <c r="J40" s="166" t="s">
        <v>122</v>
      </c>
      <c r="K40" s="159" t="s">
        <v>123</v>
      </c>
      <c r="L40" s="167"/>
      <c r="M40" s="335"/>
      <c r="N40" s="338"/>
      <c r="O40" s="332"/>
      <c r="P40" s="332"/>
      <c r="Q40" s="94">
        <v>1168</v>
      </c>
      <c r="R40" s="121">
        <v>1460</v>
      </c>
      <c r="S40" s="168">
        <v>3900</v>
      </c>
      <c r="T40" s="169">
        <v>2300</v>
      </c>
      <c r="U40" s="169">
        <v>2350</v>
      </c>
      <c r="V40" s="170">
        <f t="shared" si="1"/>
        <v>21.079499999999999</v>
      </c>
      <c r="W40" s="163">
        <v>8479.89</v>
      </c>
      <c r="X40" s="163" t="s">
        <v>101</v>
      </c>
      <c r="Y40" s="171"/>
      <c r="Z40" s="163" t="s">
        <v>102</v>
      </c>
      <c r="AA40" s="163"/>
      <c r="AB40" s="163"/>
      <c r="AC40" s="163" t="s">
        <v>103</v>
      </c>
      <c r="AD40" s="172"/>
      <c r="AE40" s="172"/>
      <c r="AF40" s="172"/>
      <c r="AG40" s="326"/>
      <c r="AH40" s="327"/>
      <c r="AI40" s="328"/>
      <c r="AJ40" s="329"/>
      <c r="AL40" s="280"/>
      <c r="AM40" s="280"/>
    </row>
    <row r="41" spans="1:39" s="154" customFormat="1" ht="120" customHeight="1">
      <c r="A41" s="280"/>
      <c r="B41" s="162" t="s">
        <v>94</v>
      </c>
      <c r="C41" s="163"/>
      <c r="D41" s="164" t="s">
        <v>249</v>
      </c>
      <c r="E41" s="100" t="s">
        <v>250</v>
      </c>
      <c r="F41" s="162"/>
      <c r="G41" s="162"/>
      <c r="H41" s="162"/>
      <c r="I41" s="165" t="s">
        <v>146</v>
      </c>
      <c r="J41" s="167" t="s">
        <v>127</v>
      </c>
      <c r="K41" s="159" t="s">
        <v>100</v>
      </c>
      <c r="L41" s="167"/>
      <c r="M41" s="335"/>
      <c r="N41" s="338"/>
      <c r="O41" s="332"/>
      <c r="P41" s="332"/>
      <c r="Q41" s="94">
        <v>544</v>
      </c>
      <c r="R41" s="121">
        <v>680</v>
      </c>
      <c r="S41" s="168">
        <v>3400</v>
      </c>
      <c r="T41" s="169">
        <v>2000</v>
      </c>
      <c r="U41" s="169">
        <v>1550</v>
      </c>
      <c r="V41" s="170">
        <f t="shared" si="1"/>
        <v>10.54</v>
      </c>
      <c r="W41" s="163">
        <v>8479.89</v>
      </c>
      <c r="X41" s="163" t="s">
        <v>101</v>
      </c>
      <c r="Y41" s="171"/>
      <c r="Z41" s="163" t="s">
        <v>102</v>
      </c>
      <c r="AA41" s="163"/>
      <c r="AB41" s="163"/>
      <c r="AC41" s="163" t="s">
        <v>103</v>
      </c>
      <c r="AD41" s="172"/>
      <c r="AE41" s="172"/>
      <c r="AF41" s="172"/>
      <c r="AG41" s="326"/>
      <c r="AH41" s="328"/>
      <c r="AI41" s="328"/>
      <c r="AJ41" s="330"/>
      <c r="AL41" s="280"/>
      <c r="AM41" s="280"/>
    </row>
    <row r="42" spans="1:39" s="154" customFormat="1" ht="120" customHeight="1">
      <c r="A42" s="280">
        <v>31</v>
      </c>
      <c r="B42" s="162" t="s">
        <v>94</v>
      </c>
      <c r="C42" s="163"/>
      <c r="D42" s="164" t="s">
        <v>251</v>
      </c>
      <c r="E42" s="100" t="s">
        <v>252</v>
      </c>
      <c r="F42" s="162"/>
      <c r="G42" s="162"/>
      <c r="H42" s="162"/>
      <c r="I42" s="165" t="s">
        <v>146</v>
      </c>
      <c r="J42" s="166" t="s">
        <v>127</v>
      </c>
      <c r="K42" s="159" t="s">
        <v>100</v>
      </c>
      <c r="L42" s="167"/>
      <c r="M42" s="335"/>
      <c r="N42" s="338"/>
      <c r="O42" s="332"/>
      <c r="P42" s="332"/>
      <c r="Q42" s="94">
        <v>704</v>
      </c>
      <c r="R42" s="121">
        <v>880</v>
      </c>
      <c r="S42" s="168">
        <v>3300</v>
      </c>
      <c r="T42" s="169">
        <v>2250</v>
      </c>
      <c r="U42" s="169">
        <v>1500</v>
      </c>
      <c r="V42" s="170">
        <f t="shared" si="1"/>
        <v>11.137499999999999</v>
      </c>
      <c r="W42" s="163">
        <v>8479.89</v>
      </c>
      <c r="X42" s="163" t="s">
        <v>101</v>
      </c>
      <c r="Y42" s="171"/>
      <c r="Z42" s="163" t="s">
        <v>102</v>
      </c>
      <c r="AA42" s="163"/>
      <c r="AB42" s="163"/>
      <c r="AC42" s="163" t="s">
        <v>103</v>
      </c>
      <c r="AD42" s="172"/>
      <c r="AE42" s="172"/>
      <c r="AF42" s="172"/>
      <c r="AG42" s="326" t="s">
        <v>116</v>
      </c>
      <c r="AH42" s="327" t="s">
        <v>253</v>
      </c>
      <c r="AI42" s="328"/>
      <c r="AJ42" s="329" t="s">
        <v>254</v>
      </c>
      <c r="AL42" s="280">
        <v>31</v>
      </c>
      <c r="AM42" s="280">
        <v>1</v>
      </c>
    </row>
    <row r="43" spans="1:39" s="154" customFormat="1" ht="120" customHeight="1">
      <c r="A43" s="280"/>
      <c r="B43" s="162" t="s">
        <v>94</v>
      </c>
      <c r="C43" s="163"/>
      <c r="D43" s="164" t="s">
        <v>255</v>
      </c>
      <c r="E43" s="100" t="s">
        <v>256</v>
      </c>
      <c r="F43" s="162"/>
      <c r="G43" s="162"/>
      <c r="H43" s="162"/>
      <c r="I43" s="165" t="s">
        <v>146</v>
      </c>
      <c r="J43" s="166" t="s">
        <v>127</v>
      </c>
      <c r="K43" s="159" t="s">
        <v>100</v>
      </c>
      <c r="L43" s="167"/>
      <c r="M43" s="335"/>
      <c r="N43" s="338"/>
      <c r="O43" s="332"/>
      <c r="P43" s="332"/>
      <c r="Q43" s="94">
        <v>912</v>
      </c>
      <c r="R43" s="121">
        <v>1140</v>
      </c>
      <c r="S43" s="168">
        <v>3300</v>
      </c>
      <c r="T43" s="169">
        <v>2250</v>
      </c>
      <c r="U43" s="169">
        <v>1500</v>
      </c>
      <c r="V43" s="170">
        <f t="shared" si="1"/>
        <v>11.137499999999999</v>
      </c>
      <c r="W43" s="163">
        <v>8479.89</v>
      </c>
      <c r="X43" s="163" t="s">
        <v>101</v>
      </c>
      <c r="Y43" s="171"/>
      <c r="Z43" s="163" t="s">
        <v>102</v>
      </c>
      <c r="AA43" s="163"/>
      <c r="AB43" s="163"/>
      <c r="AC43" s="163" t="s">
        <v>103</v>
      </c>
      <c r="AD43" s="172"/>
      <c r="AE43" s="172"/>
      <c r="AF43" s="172"/>
      <c r="AG43" s="326"/>
      <c r="AH43" s="327"/>
      <c r="AI43" s="328"/>
      <c r="AJ43" s="329"/>
      <c r="AL43" s="280"/>
      <c r="AM43" s="280"/>
    </row>
    <row r="44" spans="1:39" s="154" customFormat="1" ht="120" customHeight="1">
      <c r="A44" s="280"/>
      <c r="B44" s="162" t="s">
        <v>94</v>
      </c>
      <c r="C44" s="163" t="s">
        <v>257</v>
      </c>
      <c r="D44" s="164" t="s">
        <v>258</v>
      </c>
      <c r="E44" s="100" t="s">
        <v>259</v>
      </c>
      <c r="F44" s="162"/>
      <c r="G44" s="162"/>
      <c r="H44" s="162"/>
      <c r="I44" s="165" t="s">
        <v>260</v>
      </c>
      <c r="J44" s="166" t="s">
        <v>261</v>
      </c>
      <c r="K44" s="159" t="s">
        <v>100</v>
      </c>
      <c r="L44" s="167"/>
      <c r="M44" s="335"/>
      <c r="N44" s="338"/>
      <c r="O44" s="332"/>
      <c r="P44" s="332"/>
      <c r="Q44" s="94">
        <v>1120</v>
      </c>
      <c r="R44" s="121">
        <v>1400</v>
      </c>
      <c r="S44" s="168">
        <v>1900</v>
      </c>
      <c r="T44" s="169">
        <v>2250</v>
      </c>
      <c r="U44" s="169">
        <v>2550</v>
      </c>
      <c r="V44" s="170">
        <f t="shared" si="1"/>
        <v>10.901249999999999</v>
      </c>
      <c r="W44" s="163">
        <v>8479.89</v>
      </c>
      <c r="X44" s="163" t="s">
        <v>101</v>
      </c>
      <c r="Y44" s="171"/>
      <c r="Z44" s="163" t="s">
        <v>102</v>
      </c>
      <c r="AA44" s="163"/>
      <c r="AB44" s="163"/>
      <c r="AC44" s="163" t="s">
        <v>103</v>
      </c>
      <c r="AD44" s="172"/>
      <c r="AE44" s="172"/>
      <c r="AF44" s="172"/>
      <c r="AG44" s="326"/>
      <c r="AH44" s="327"/>
      <c r="AI44" s="328"/>
      <c r="AJ44" s="329"/>
      <c r="AL44" s="280"/>
      <c r="AM44" s="280"/>
    </row>
    <row r="45" spans="1:39" s="154" customFormat="1" ht="120" customHeight="1">
      <c r="A45" s="280"/>
      <c r="B45" s="162" t="s">
        <v>94</v>
      </c>
      <c r="C45" s="163" t="s">
        <v>257</v>
      </c>
      <c r="D45" s="164" t="s">
        <v>262</v>
      </c>
      <c r="E45" s="100" t="s">
        <v>263</v>
      </c>
      <c r="F45" s="162"/>
      <c r="G45" s="162"/>
      <c r="H45" s="162"/>
      <c r="I45" s="165" t="s">
        <v>260</v>
      </c>
      <c r="J45" s="167" t="s">
        <v>261</v>
      </c>
      <c r="K45" s="159" t="s">
        <v>100</v>
      </c>
      <c r="L45" s="167"/>
      <c r="M45" s="335"/>
      <c r="N45" s="338"/>
      <c r="O45" s="332"/>
      <c r="P45" s="332"/>
      <c r="Q45" s="94">
        <v>1056</v>
      </c>
      <c r="R45" s="121">
        <v>1320</v>
      </c>
      <c r="S45" s="168">
        <v>1900</v>
      </c>
      <c r="T45" s="169">
        <v>2250</v>
      </c>
      <c r="U45" s="169">
        <v>2550</v>
      </c>
      <c r="V45" s="170">
        <f t="shared" si="1"/>
        <v>10.901249999999999</v>
      </c>
      <c r="W45" s="163">
        <v>8479.89</v>
      </c>
      <c r="X45" s="163" t="s">
        <v>101</v>
      </c>
      <c r="Y45" s="171"/>
      <c r="Z45" s="163" t="s">
        <v>102</v>
      </c>
      <c r="AA45" s="163"/>
      <c r="AB45" s="163"/>
      <c r="AC45" s="163" t="s">
        <v>103</v>
      </c>
      <c r="AD45" s="172"/>
      <c r="AE45" s="172"/>
      <c r="AF45" s="172"/>
      <c r="AG45" s="326"/>
      <c r="AH45" s="328"/>
      <c r="AI45" s="328"/>
      <c r="AJ45" s="330"/>
      <c r="AL45" s="280"/>
      <c r="AM45" s="280"/>
    </row>
    <row r="46" spans="1:39" s="154" customFormat="1" ht="120" customHeight="1">
      <c r="A46" s="280">
        <v>34</v>
      </c>
      <c r="B46" s="162" t="s">
        <v>94</v>
      </c>
      <c r="C46" s="163" t="s">
        <v>264</v>
      </c>
      <c r="D46" s="164" t="s">
        <v>265</v>
      </c>
      <c r="E46" s="100" t="s">
        <v>266</v>
      </c>
      <c r="F46" s="162"/>
      <c r="G46" s="162"/>
      <c r="H46" s="162"/>
      <c r="I46" s="165" t="s">
        <v>267</v>
      </c>
      <c r="J46" s="166" t="s">
        <v>268</v>
      </c>
      <c r="K46" s="159" t="s">
        <v>100</v>
      </c>
      <c r="L46" s="167"/>
      <c r="M46" s="335"/>
      <c r="N46" s="338"/>
      <c r="O46" s="332"/>
      <c r="P46" s="332"/>
      <c r="Q46" s="94">
        <v>528</v>
      </c>
      <c r="R46" s="121">
        <v>660</v>
      </c>
      <c r="S46" s="168">
        <v>1600</v>
      </c>
      <c r="T46" s="169">
        <v>2000</v>
      </c>
      <c r="U46" s="169">
        <v>2150</v>
      </c>
      <c r="V46" s="170">
        <f t="shared" si="1"/>
        <v>6.88</v>
      </c>
      <c r="W46" s="163">
        <v>8479.89</v>
      </c>
      <c r="X46" s="163" t="s">
        <v>101</v>
      </c>
      <c r="Y46" s="171"/>
      <c r="Z46" s="163" t="s">
        <v>102</v>
      </c>
      <c r="AA46" s="163"/>
      <c r="AB46" s="163"/>
      <c r="AC46" s="163" t="s">
        <v>103</v>
      </c>
      <c r="AD46" s="172"/>
      <c r="AE46" s="172"/>
      <c r="AF46" s="172"/>
      <c r="AG46" s="326" t="s">
        <v>116</v>
      </c>
      <c r="AH46" s="327" t="s">
        <v>269</v>
      </c>
      <c r="AI46" s="328"/>
      <c r="AJ46" s="329" t="s">
        <v>270</v>
      </c>
      <c r="AL46" s="280">
        <v>34</v>
      </c>
      <c r="AM46" s="280">
        <v>1</v>
      </c>
    </row>
    <row r="47" spans="1:39" s="154" customFormat="1" ht="120" customHeight="1">
      <c r="A47" s="280"/>
      <c r="B47" s="162" t="s">
        <v>94</v>
      </c>
      <c r="C47" s="163" t="s">
        <v>271</v>
      </c>
      <c r="D47" s="164" t="s">
        <v>272</v>
      </c>
      <c r="E47" s="100" t="s">
        <v>273</v>
      </c>
      <c r="F47" s="162"/>
      <c r="G47" s="162"/>
      <c r="H47" s="162"/>
      <c r="I47" s="165" t="s">
        <v>274</v>
      </c>
      <c r="J47" s="166" t="s">
        <v>261</v>
      </c>
      <c r="K47" s="159" t="s">
        <v>100</v>
      </c>
      <c r="L47" s="167"/>
      <c r="M47" s="335"/>
      <c r="N47" s="338"/>
      <c r="O47" s="332"/>
      <c r="P47" s="332"/>
      <c r="Q47" s="94">
        <v>560</v>
      </c>
      <c r="R47" s="121">
        <v>700</v>
      </c>
      <c r="S47" s="168">
        <v>1400</v>
      </c>
      <c r="T47" s="169">
        <v>1950</v>
      </c>
      <c r="U47" s="169">
        <v>2450</v>
      </c>
      <c r="V47" s="170">
        <f t="shared" si="1"/>
        <v>6.6885000000000003</v>
      </c>
      <c r="W47" s="163">
        <v>8479.89</v>
      </c>
      <c r="X47" s="163" t="s">
        <v>101</v>
      </c>
      <c r="Y47" s="171"/>
      <c r="Z47" s="163" t="s">
        <v>102</v>
      </c>
      <c r="AA47" s="163"/>
      <c r="AB47" s="163"/>
      <c r="AC47" s="163" t="s">
        <v>103</v>
      </c>
      <c r="AD47" s="172"/>
      <c r="AE47" s="172"/>
      <c r="AF47" s="172"/>
      <c r="AG47" s="326"/>
      <c r="AH47" s="327"/>
      <c r="AI47" s="328"/>
      <c r="AJ47" s="329"/>
      <c r="AL47" s="280"/>
      <c r="AM47" s="280"/>
    </row>
    <row r="48" spans="1:39" s="154" customFormat="1" ht="120" customHeight="1">
      <c r="A48" s="280"/>
      <c r="B48" s="162" t="s">
        <v>94</v>
      </c>
      <c r="C48" s="163" t="s">
        <v>275</v>
      </c>
      <c r="D48" s="164" t="s">
        <v>276</v>
      </c>
      <c r="E48" s="100" t="s">
        <v>277</v>
      </c>
      <c r="F48" s="162"/>
      <c r="G48" s="162"/>
      <c r="H48" s="162"/>
      <c r="I48" s="165" t="s">
        <v>278</v>
      </c>
      <c r="J48" s="166" t="s">
        <v>261</v>
      </c>
      <c r="K48" s="159" t="s">
        <v>100</v>
      </c>
      <c r="L48" s="167"/>
      <c r="M48" s="335"/>
      <c r="N48" s="338"/>
      <c r="O48" s="332"/>
      <c r="P48" s="332"/>
      <c r="Q48" s="94">
        <v>736</v>
      </c>
      <c r="R48" s="121">
        <v>920</v>
      </c>
      <c r="S48" s="168">
        <v>1800</v>
      </c>
      <c r="T48" s="169">
        <v>2100</v>
      </c>
      <c r="U48" s="169">
        <v>2550</v>
      </c>
      <c r="V48" s="170">
        <f t="shared" si="1"/>
        <v>9.6389999999999993</v>
      </c>
      <c r="W48" s="163">
        <v>8479.89</v>
      </c>
      <c r="X48" s="163" t="s">
        <v>101</v>
      </c>
      <c r="Y48" s="171"/>
      <c r="Z48" s="163" t="s">
        <v>102</v>
      </c>
      <c r="AA48" s="163"/>
      <c r="AB48" s="163"/>
      <c r="AC48" s="163" t="s">
        <v>103</v>
      </c>
      <c r="AD48" s="172"/>
      <c r="AE48" s="172"/>
      <c r="AF48" s="172"/>
      <c r="AG48" s="326"/>
      <c r="AH48" s="327"/>
      <c r="AI48" s="328"/>
      <c r="AJ48" s="329"/>
      <c r="AL48" s="280"/>
      <c r="AM48" s="280"/>
    </row>
    <row r="49" spans="1:39" s="154" customFormat="1" ht="120" customHeight="1">
      <c r="A49" s="280"/>
      <c r="B49" s="162" t="s">
        <v>94</v>
      </c>
      <c r="C49" s="163"/>
      <c r="D49" s="164" t="s">
        <v>279</v>
      </c>
      <c r="E49" s="100" t="s">
        <v>280</v>
      </c>
      <c r="F49" s="162"/>
      <c r="G49" s="162"/>
      <c r="H49" s="162"/>
      <c r="I49" s="165" t="s">
        <v>281</v>
      </c>
      <c r="J49" s="166" t="s">
        <v>282</v>
      </c>
      <c r="K49" s="159" t="s">
        <v>100</v>
      </c>
      <c r="L49" s="167"/>
      <c r="M49" s="335"/>
      <c r="N49" s="338"/>
      <c r="O49" s="332"/>
      <c r="P49" s="332"/>
      <c r="Q49" s="94">
        <v>576</v>
      </c>
      <c r="R49" s="121">
        <v>720</v>
      </c>
      <c r="S49" s="168">
        <v>1700</v>
      </c>
      <c r="T49" s="169">
        <v>1700</v>
      </c>
      <c r="U49" s="169">
        <v>2500</v>
      </c>
      <c r="V49" s="170">
        <f t="shared" si="1"/>
        <v>7.2249999999999996</v>
      </c>
      <c r="W49" s="163">
        <v>8479.89</v>
      </c>
      <c r="X49" s="163" t="s">
        <v>101</v>
      </c>
      <c r="Y49" s="171"/>
      <c r="Z49" s="163" t="s">
        <v>102</v>
      </c>
      <c r="AA49" s="163"/>
      <c r="AB49" s="163"/>
      <c r="AC49" s="163" t="s">
        <v>103</v>
      </c>
      <c r="AD49" s="172"/>
      <c r="AE49" s="172"/>
      <c r="AF49" s="172"/>
      <c r="AG49" s="326"/>
      <c r="AH49" s="327"/>
      <c r="AI49" s="328"/>
      <c r="AJ49" s="329"/>
      <c r="AL49" s="280"/>
      <c r="AM49" s="280"/>
    </row>
    <row r="50" spans="1:39" s="154" customFormat="1" ht="120" customHeight="1">
      <c r="A50" s="280"/>
      <c r="B50" s="162" t="s">
        <v>94</v>
      </c>
      <c r="C50" s="163"/>
      <c r="D50" s="164" t="s">
        <v>283</v>
      </c>
      <c r="E50" s="100" t="s">
        <v>284</v>
      </c>
      <c r="F50" s="162"/>
      <c r="G50" s="162"/>
      <c r="H50" s="162"/>
      <c r="I50" s="165" t="s">
        <v>146</v>
      </c>
      <c r="J50" s="167" t="s">
        <v>127</v>
      </c>
      <c r="K50" s="159" t="s">
        <v>100</v>
      </c>
      <c r="L50" s="167"/>
      <c r="M50" s="335"/>
      <c r="N50" s="338"/>
      <c r="O50" s="332"/>
      <c r="P50" s="332"/>
      <c r="Q50" s="94">
        <v>848</v>
      </c>
      <c r="R50" s="121">
        <v>1060</v>
      </c>
      <c r="S50" s="168">
        <v>3900</v>
      </c>
      <c r="T50" s="169">
        <v>2200</v>
      </c>
      <c r="U50" s="169">
        <v>2150</v>
      </c>
      <c r="V50" s="170">
        <f t="shared" si="1"/>
        <v>18.446999999999999</v>
      </c>
      <c r="W50" s="163">
        <v>8479.89</v>
      </c>
      <c r="X50" s="163" t="s">
        <v>101</v>
      </c>
      <c r="Y50" s="171"/>
      <c r="Z50" s="163" t="s">
        <v>102</v>
      </c>
      <c r="AA50" s="163"/>
      <c r="AB50" s="163"/>
      <c r="AC50" s="163" t="s">
        <v>103</v>
      </c>
      <c r="AD50" s="172"/>
      <c r="AE50" s="172"/>
      <c r="AF50" s="172"/>
      <c r="AG50" s="326"/>
      <c r="AH50" s="328"/>
      <c r="AI50" s="328"/>
      <c r="AJ50" s="330"/>
      <c r="AL50" s="280"/>
      <c r="AM50" s="280"/>
    </row>
    <row r="51" spans="1:39" s="175" customFormat="1" ht="40.15" customHeight="1">
      <c r="A51" s="173"/>
      <c r="B51" s="173"/>
      <c r="C51" s="173"/>
      <c r="D51" s="173"/>
      <c r="E51" s="174">
        <f>SUBTOTAL(103,E4:E50)</f>
        <v>47</v>
      </c>
      <c r="F51" s="173"/>
      <c r="G51" s="173"/>
      <c r="H51" s="173"/>
      <c r="I51" s="173"/>
      <c r="J51" s="173"/>
      <c r="K51" s="173"/>
      <c r="M51" s="336"/>
      <c r="N51" s="339"/>
      <c r="O51" s="333"/>
      <c r="P51" s="333"/>
      <c r="Q51" s="176">
        <f>SUM(Q4:Q50)</f>
        <v>71552</v>
      </c>
      <c r="R51" s="177">
        <f>SUM(R4:R50)</f>
        <v>89440</v>
      </c>
      <c r="S51" s="176"/>
      <c r="T51" s="178"/>
      <c r="U51" s="178"/>
      <c r="V51" s="179">
        <v>866.99900000000002</v>
      </c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>
        <f>SUBTOTAL(103,AG4:AG50)</f>
        <v>18</v>
      </c>
      <c r="AH51" s="180"/>
      <c r="AI51" s="180"/>
      <c r="AJ51" s="180"/>
    </row>
    <row r="52" spans="1:39" s="102" customFormat="1" ht="30" customHeight="1">
      <c r="A52" s="102" t="s">
        <v>285</v>
      </c>
      <c r="B52" s="102" t="s">
        <v>285</v>
      </c>
      <c r="C52" s="102" t="s">
        <v>285</v>
      </c>
      <c r="D52" s="102" t="s">
        <v>285</v>
      </c>
      <c r="E52" s="102" t="s">
        <v>285</v>
      </c>
      <c r="F52" s="102" t="s">
        <v>285</v>
      </c>
      <c r="G52" s="102" t="s">
        <v>285</v>
      </c>
      <c r="H52" s="102" t="s">
        <v>285</v>
      </c>
      <c r="I52" s="102" t="s">
        <v>285</v>
      </c>
      <c r="J52" s="102" t="s">
        <v>285</v>
      </c>
      <c r="K52" s="102" t="s">
        <v>285</v>
      </c>
      <c r="L52" s="102" t="s">
        <v>285</v>
      </c>
      <c r="M52" s="102" t="s">
        <v>285</v>
      </c>
      <c r="N52" s="102" t="s">
        <v>285</v>
      </c>
      <c r="O52" s="102" t="s">
        <v>285</v>
      </c>
      <c r="P52" s="102" t="s">
        <v>285</v>
      </c>
      <c r="Q52" s="102" t="s">
        <v>285</v>
      </c>
      <c r="R52" s="123" t="s">
        <v>285</v>
      </c>
      <c r="S52" s="102" t="s">
        <v>285</v>
      </c>
      <c r="T52" s="118" t="s">
        <v>285</v>
      </c>
      <c r="U52" s="118" t="s">
        <v>285</v>
      </c>
      <c r="V52" s="118" t="s">
        <v>285</v>
      </c>
      <c r="W52" s="102" t="s">
        <v>285</v>
      </c>
      <c r="X52" s="102" t="s">
        <v>285</v>
      </c>
      <c r="Y52" s="102" t="s">
        <v>285</v>
      </c>
      <c r="Z52" s="102" t="s">
        <v>285</v>
      </c>
      <c r="AA52" s="102" t="s">
        <v>285</v>
      </c>
      <c r="AB52" s="102" t="s">
        <v>285</v>
      </c>
      <c r="AC52" s="102" t="s">
        <v>285</v>
      </c>
      <c r="AD52" s="102" t="s">
        <v>285</v>
      </c>
      <c r="AE52" s="102" t="s">
        <v>285</v>
      </c>
      <c r="AF52" s="102" t="s">
        <v>285</v>
      </c>
      <c r="AG52" s="102" t="s">
        <v>285</v>
      </c>
      <c r="AH52" s="102" t="s">
        <v>285</v>
      </c>
      <c r="AI52" s="102" t="s">
        <v>285</v>
      </c>
      <c r="AJ52" s="102" t="s">
        <v>285</v>
      </c>
      <c r="AL52" s="102" t="s">
        <v>285</v>
      </c>
      <c r="AM52" s="102" t="s">
        <v>285</v>
      </c>
    </row>
    <row r="53" spans="1:39" ht="30" customHeight="1">
      <c r="P53" s="109"/>
      <c r="AE53" s="111" t="s">
        <v>104</v>
      </c>
      <c r="AF53" s="100" t="s">
        <v>104</v>
      </c>
      <c r="AG53" s="111">
        <f>COUNTIF(AG4:AG50,"40HC")</f>
        <v>18</v>
      </c>
      <c r="AL53" s="112" t="s">
        <v>286</v>
      </c>
      <c r="AM53" s="112">
        <f>COUNTIF(AM4:AM50,"1")</f>
        <v>18</v>
      </c>
    </row>
    <row r="54" spans="1:39" ht="30" customHeight="1">
      <c r="P54" s="108"/>
      <c r="R54" s="125"/>
      <c r="T54" s="120">
        <f>R54/83</f>
        <v>0</v>
      </c>
      <c r="AE54" s="111" t="s">
        <v>287</v>
      </c>
      <c r="AF54" s="100" t="s">
        <v>287</v>
      </c>
      <c r="AG54" s="111">
        <f>COUNTIF(AG4:AG50,"40FR")</f>
        <v>0</v>
      </c>
      <c r="AL54" s="112" t="s">
        <v>288</v>
      </c>
      <c r="AM54" s="112">
        <f>COUNTIF(AM4:AM50,"2")</f>
        <v>0</v>
      </c>
    </row>
    <row r="55" spans="1:39" ht="30" customHeight="1">
      <c r="P55" s="110"/>
      <c r="T55" s="120"/>
      <c r="AF55" s="100" t="s">
        <v>289</v>
      </c>
      <c r="AG55" s="111"/>
      <c r="AL55" s="112" t="s">
        <v>290</v>
      </c>
      <c r="AM55" s="112">
        <f>COUNTIF(AM4:AM50,"3")</f>
        <v>0</v>
      </c>
    </row>
    <row r="56" spans="1:39" ht="30" customHeight="1">
      <c r="R56" s="126">
        <f>T54*1500</f>
        <v>0</v>
      </c>
      <c r="AL56" s="112" t="s">
        <v>291</v>
      </c>
      <c r="AM56" s="112">
        <f>COUNTIF(AM4:AM50,"4")</f>
        <v>0</v>
      </c>
    </row>
    <row r="57" spans="1:39" ht="30" customHeight="1"/>
    <row r="58" spans="1:39" ht="120" customHeight="1"/>
    <row r="59" spans="1:39" ht="120" customHeight="1"/>
    <row r="60" spans="1:39" ht="120" customHeight="1"/>
    <row r="61" spans="1:39" ht="120" customHeight="1"/>
    <row r="62" spans="1:39" ht="120" customHeight="1"/>
    <row r="63" spans="1:39" ht="120" customHeight="1"/>
    <row r="64" spans="1:39" ht="120" customHeight="1"/>
    <row r="65" ht="120" customHeight="1"/>
    <row r="66" ht="120" customHeight="1"/>
    <row r="67" ht="120" customHeight="1"/>
    <row r="68" ht="120" customHeight="1"/>
    <row r="69" ht="120" customHeight="1"/>
    <row r="70" ht="120" customHeight="1"/>
    <row r="71" ht="120" customHeight="1"/>
    <row r="72" ht="120" customHeight="1"/>
    <row r="73" ht="120" customHeight="1"/>
    <row r="74" ht="120" customHeight="1"/>
    <row r="75" ht="120" customHeight="1"/>
    <row r="76" ht="120" customHeight="1"/>
    <row r="77" ht="120" customHeight="1"/>
    <row r="78" ht="120" customHeight="1"/>
    <row r="79" ht="120" customHeight="1"/>
    <row r="80" ht="120" customHeight="1"/>
    <row r="81" ht="120" customHeight="1"/>
    <row r="82" ht="120" customHeight="1"/>
    <row r="83" ht="120" customHeight="1"/>
    <row r="84" ht="120" customHeight="1"/>
    <row r="85" ht="120" customHeight="1"/>
    <row r="86" ht="120" customHeight="1"/>
    <row r="87" ht="120" customHeight="1"/>
    <row r="88" ht="120" customHeight="1"/>
    <row r="89" ht="120" customHeight="1"/>
    <row r="90" ht="120" customHeight="1"/>
    <row r="91" ht="120" customHeight="1"/>
    <row r="92" ht="120" customHeight="1"/>
    <row r="93" ht="120" customHeight="1"/>
    <row r="94" ht="120" customHeight="1"/>
    <row r="95" ht="120" customHeight="1"/>
    <row r="96" ht="120" customHeight="1"/>
    <row r="97" ht="120" customHeight="1"/>
    <row r="98" ht="120" customHeight="1"/>
    <row r="99" ht="120" customHeight="1"/>
    <row r="100" ht="120" customHeight="1"/>
    <row r="101" ht="120" customHeight="1"/>
    <row r="102" ht="120" customHeight="1"/>
    <row r="103" ht="120" customHeight="1"/>
    <row r="104" ht="120" customHeight="1"/>
    <row r="105" ht="120" customHeight="1"/>
    <row r="106" ht="120" customHeight="1"/>
    <row r="107" ht="120" customHeight="1"/>
    <row r="108" ht="120" customHeight="1"/>
    <row r="109" ht="120" customHeight="1"/>
    <row r="110" ht="120" customHeight="1"/>
    <row r="111" ht="120" customHeight="1"/>
    <row r="112" ht="120" customHeight="1"/>
    <row r="113" ht="120" customHeight="1"/>
    <row r="114" ht="120" customHeight="1"/>
    <row r="115" ht="120" customHeight="1"/>
    <row r="116" ht="120" customHeight="1"/>
    <row r="117" ht="120" customHeight="1"/>
    <row r="118" ht="120" customHeight="1"/>
    <row r="119" ht="120" customHeight="1"/>
    <row r="120" ht="120" customHeight="1"/>
    <row r="121" ht="120" customHeight="1"/>
    <row r="122" ht="120" customHeight="1"/>
    <row r="123" ht="120" customHeight="1"/>
    <row r="124" ht="120" customHeight="1"/>
    <row r="125" ht="120" customHeight="1"/>
    <row r="126" ht="120" customHeight="1"/>
    <row r="127" ht="120" customHeight="1"/>
    <row r="128" ht="120" customHeight="1"/>
    <row r="129" ht="120" customHeight="1"/>
    <row r="130" ht="120" customHeight="1"/>
    <row r="131" ht="120" customHeight="1"/>
    <row r="132" ht="120" customHeight="1"/>
    <row r="133" ht="120" customHeight="1"/>
    <row r="134" ht="120" customHeight="1"/>
    <row r="135" ht="120" customHeight="1"/>
    <row r="136" ht="120" customHeight="1"/>
    <row r="137" ht="120" customHeight="1"/>
    <row r="138" ht="120" customHeight="1"/>
    <row r="139" ht="120" customHeight="1"/>
    <row r="140" ht="120" customHeight="1"/>
    <row r="141" ht="120" customHeight="1"/>
    <row r="142" ht="120" customHeight="1"/>
    <row r="143" ht="120" customHeight="1"/>
    <row r="144" ht="120" customHeight="1"/>
    <row r="145" ht="120" customHeight="1"/>
    <row r="146" ht="120" customHeight="1"/>
    <row r="147" ht="120" customHeight="1"/>
    <row r="148" ht="120" customHeight="1"/>
    <row r="149" ht="120" customHeight="1"/>
    <row r="150" ht="120" customHeight="1"/>
    <row r="151" ht="120" customHeight="1"/>
    <row r="152" ht="120" customHeight="1"/>
    <row r="153" ht="120" customHeight="1"/>
    <row r="154" ht="120" customHeight="1"/>
    <row r="155" ht="120" customHeight="1"/>
    <row r="156" ht="120" customHeight="1"/>
    <row r="157" ht="120" customHeight="1"/>
    <row r="158" ht="120" customHeight="1"/>
    <row r="159" ht="120" customHeight="1"/>
    <row r="160" ht="120" customHeight="1"/>
    <row r="161" ht="120" customHeight="1"/>
    <row r="162" ht="120" customHeight="1"/>
    <row r="163" ht="120" customHeight="1"/>
    <row r="164" ht="120" customHeight="1"/>
    <row r="165" ht="120" customHeight="1"/>
    <row r="166" ht="120" customHeight="1"/>
    <row r="167" ht="120" customHeight="1"/>
    <row r="168" ht="120" customHeight="1"/>
    <row r="169" ht="120" customHeight="1"/>
    <row r="170" ht="120" customHeight="1"/>
    <row r="171" ht="120" customHeight="1"/>
    <row r="172" ht="120" customHeight="1"/>
    <row r="173" ht="120" customHeight="1"/>
    <row r="174" ht="120" customHeight="1"/>
    <row r="175" ht="120" customHeight="1"/>
    <row r="176" ht="120" customHeight="1"/>
    <row r="177" ht="120" customHeight="1"/>
    <row r="178" ht="120" customHeight="1"/>
    <row r="179" ht="120" customHeight="1"/>
    <row r="180" ht="120" customHeight="1"/>
    <row r="181" ht="120" customHeight="1"/>
    <row r="182" ht="120" customHeight="1"/>
    <row r="183" ht="120" customHeight="1"/>
    <row r="184" ht="120" customHeight="1"/>
    <row r="185" ht="120" customHeight="1"/>
    <row r="186" ht="120" customHeight="1"/>
    <row r="187" ht="120" customHeight="1"/>
    <row r="188" ht="120" customHeight="1"/>
    <row r="189" ht="120" customHeight="1"/>
    <row r="190" ht="120" customHeight="1"/>
    <row r="191" ht="120" customHeight="1"/>
    <row r="192" ht="120" customHeight="1"/>
    <row r="193" ht="120" customHeight="1"/>
    <row r="194" ht="120" customHeight="1"/>
    <row r="195" ht="120" customHeight="1"/>
    <row r="196" ht="120" customHeight="1"/>
    <row r="197" ht="120" customHeight="1"/>
    <row r="198" ht="120" customHeight="1"/>
    <row r="199" ht="120" customHeight="1"/>
    <row r="200" ht="120" customHeight="1"/>
    <row r="201" ht="120" customHeight="1"/>
    <row r="202" ht="120" customHeight="1"/>
    <row r="203" ht="120" customHeight="1"/>
    <row r="204" ht="120" customHeight="1"/>
    <row r="205" ht="120" customHeight="1"/>
    <row r="206" ht="120" customHeight="1"/>
    <row r="207" ht="120" customHeight="1"/>
    <row r="208" ht="120" customHeight="1"/>
    <row r="209" ht="120" customHeight="1"/>
    <row r="210" ht="120" customHeight="1"/>
    <row r="211" ht="120" customHeight="1"/>
    <row r="212" ht="120" customHeight="1"/>
    <row r="213" ht="120" customHeight="1"/>
    <row r="214" ht="120" customHeight="1"/>
    <row r="215" ht="120" customHeight="1"/>
    <row r="216" ht="120" customHeight="1"/>
    <row r="217" ht="120" customHeight="1"/>
    <row r="218" ht="120" customHeight="1"/>
    <row r="219" ht="120" customHeight="1"/>
    <row r="220" ht="120" customHeight="1"/>
    <row r="221" ht="120" customHeight="1"/>
    <row r="222" ht="120" customHeight="1"/>
    <row r="223" ht="120" customHeight="1"/>
    <row r="224" ht="120" customHeight="1"/>
    <row r="225" ht="120" customHeight="1"/>
    <row r="226" ht="120" customHeight="1"/>
    <row r="227" ht="120" customHeight="1"/>
    <row r="228" ht="120" customHeight="1"/>
    <row r="229" ht="120" customHeight="1"/>
    <row r="230" ht="120" customHeight="1"/>
    <row r="231" ht="120" customHeight="1"/>
    <row r="232" ht="120" customHeight="1"/>
    <row r="233" ht="120" customHeight="1"/>
    <row r="234" ht="120" customHeight="1"/>
    <row r="235" ht="120" customHeight="1"/>
    <row r="236" ht="120" customHeight="1"/>
    <row r="237" ht="120" customHeight="1"/>
    <row r="238" ht="120" customHeight="1"/>
    <row r="239" ht="120" customHeight="1"/>
    <row r="240" ht="120" customHeight="1"/>
    <row r="241" ht="120" customHeight="1"/>
    <row r="242" ht="120" customHeight="1"/>
    <row r="243" ht="120" customHeight="1"/>
    <row r="244" ht="120" customHeight="1"/>
    <row r="245" ht="120" customHeight="1"/>
    <row r="246" ht="120" customHeight="1"/>
    <row r="247" ht="120" customHeight="1"/>
    <row r="248" ht="120" customHeight="1"/>
    <row r="249" ht="120" customHeight="1"/>
    <row r="250" ht="120" customHeight="1"/>
    <row r="251" ht="120" customHeight="1"/>
    <row r="252" ht="120" customHeight="1"/>
    <row r="253" ht="120" customHeight="1"/>
    <row r="254" ht="120" customHeight="1"/>
    <row r="255" ht="120" customHeight="1"/>
    <row r="256" ht="120" customHeight="1"/>
    <row r="257" ht="120" customHeight="1"/>
    <row r="258" ht="120" customHeight="1"/>
    <row r="259" ht="120" customHeight="1"/>
    <row r="260" ht="120" customHeight="1"/>
    <row r="261" ht="120" customHeight="1"/>
    <row r="262" ht="120" customHeight="1"/>
    <row r="263" ht="120" customHeight="1"/>
    <row r="264" ht="120" customHeight="1"/>
    <row r="265" ht="120" customHeight="1"/>
    <row r="266" ht="120" customHeight="1"/>
    <row r="267" ht="120" customHeight="1"/>
    <row r="268" ht="120" customHeight="1"/>
    <row r="269" ht="120" customHeight="1"/>
    <row r="270" ht="120" customHeight="1"/>
    <row r="271" ht="120" customHeight="1"/>
    <row r="272" ht="120" customHeight="1"/>
    <row r="273" ht="120" customHeight="1"/>
    <row r="274" ht="120" customHeight="1"/>
    <row r="275" ht="120" customHeight="1"/>
    <row r="276" ht="120" customHeight="1"/>
    <row r="277" ht="120" customHeight="1"/>
    <row r="278" ht="120" customHeight="1"/>
    <row r="279" ht="120" customHeight="1"/>
    <row r="280" ht="120" customHeight="1"/>
    <row r="281" ht="120" customHeight="1"/>
    <row r="282" ht="120" customHeight="1"/>
    <row r="283" ht="120" customHeight="1"/>
    <row r="284" ht="120" customHeight="1"/>
    <row r="285" ht="120" customHeight="1"/>
    <row r="286" ht="120" customHeight="1"/>
    <row r="287" ht="120" customHeight="1"/>
    <row r="288" ht="120" customHeight="1"/>
    <row r="289" ht="120" customHeight="1"/>
    <row r="290" ht="120" customHeight="1"/>
    <row r="291" ht="120" customHeight="1"/>
    <row r="292" ht="120" customHeight="1"/>
    <row r="293" ht="120" customHeight="1"/>
    <row r="294" ht="120" customHeight="1"/>
    <row r="295" ht="120" customHeight="1"/>
    <row r="296" ht="120" customHeight="1"/>
    <row r="297" ht="120" customHeight="1"/>
    <row r="298" ht="120" customHeight="1"/>
    <row r="299" ht="120" customHeight="1"/>
    <row r="300" ht="120" customHeight="1"/>
    <row r="301" ht="120" customHeight="1"/>
    <row r="302" ht="120" customHeight="1"/>
    <row r="303" ht="120" customHeight="1"/>
    <row r="304" ht="120" customHeight="1"/>
    <row r="305" ht="120" customHeight="1"/>
    <row r="306" ht="120" customHeight="1"/>
    <row r="307" ht="120" customHeight="1"/>
    <row r="308" ht="120" customHeight="1"/>
    <row r="309" ht="120" customHeight="1"/>
    <row r="310" ht="120" customHeight="1"/>
    <row r="311" ht="120" customHeight="1"/>
    <row r="312" ht="120" customHeight="1"/>
    <row r="313" ht="120" customHeight="1"/>
    <row r="314" ht="120" customHeight="1"/>
    <row r="315" ht="120" customHeight="1"/>
    <row r="316" ht="120" customHeight="1"/>
    <row r="317" ht="120" customHeight="1"/>
    <row r="318" ht="120" customHeight="1"/>
    <row r="319" ht="120" customHeight="1"/>
    <row r="320" ht="120" customHeight="1"/>
    <row r="321" ht="120" customHeight="1"/>
    <row r="322" ht="120" customHeight="1"/>
    <row r="323" ht="120" customHeight="1"/>
    <row r="324" ht="120" customHeight="1"/>
    <row r="325" ht="120" customHeight="1"/>
    <row r="326" ht="120" customHeight="1"/>
    <row r="327" ht="120" customHeight="1"/>
    <row r="328" ht="120" customHeight="1"/>
    <row r="329" ht="120" customHeight="1"/>
    <row r="330" ht="120" customHeight="1"/>
    <row r="331" ht="120" customHeight="1"/>
    <row r="332" ht="120" customHeight="1"/>
    <row r="333" ht="120" customHeight="1"/>
    <row r="334" ht="120" customHeight="1"/>
    <row r="335" ht="120" customHeight="1"/>
    <row r="336" ht="120" customHeight="1"/>
    <row r="337" ht="120" customHeight="1"/>
    <row r="338" ht="120" customHeight="1"/>
    <row r="339" ht="120" customHeight="1"/>
    <row r="340" ht="120" customHeight="1"/>
    <row r="341" ht="120" customHeight="1"/>
    <row r="342" ht="120" customHeight="1"/>
    <row r="343" ht="120" customHeight="1"/>
    <row r="344" ht="120" customHeight="1"/>
    <row r="345" ht="120" customHeight="1"/>
    <row r="346" ht="120" customHeight="1"/>
    <row r="347" ht="120" customHeight="1"/>
    <row r="348" ht="120" customHeight="1"/>
    <row r="349" ht="120" customHeight="1"/>
    <row r="350" ht="120" customHeight="1"/>
    <row r="351" ht="120" customHeight="1"/>
    <row r="352" ht="120" customHeight="1"/>
    <row r="353" ht="120" customHeight="1"/>
    <row r="354" ht="120" customHeight="1"/>
    <row r="355" ht="120" customHeight="1"/>
    <row r="356" ht="120" customHeight="1"/>
    <row r="357" ht="120" customHeight="1"/>
    <row r="358" ht="120" customHeight="1"/>
    <row r="359" ht="120" customHeight="1"/>
    <row r="360" ht="120" customHeight="1"/>
    <row r="361" ht="120" customHeight="1"/>
    <row r="362" ht="120" customHeight="1"/>
    <row r="363" ht="120" customHeight="1"/>
    <row r="364" ht="120" customHeight="1"/>
    <row r="365" ht="120" customHeight="1"/>
    <row r="366" ht="120" customHeight="1"/>
    <row r="367" ht="120" customHeight="1"/>
    <row r="368" ht="120" customHeight="1"/>
    <row r="369" ht="120" customHeight="1"/>
    <row r="370" ht="120" customHeight="1"/>
    <row r="371" ht="120" customHeight="1"/>
    <row r="372" ht="120" customHeight="1"/>
    <row r="373" ht="120" customHeight="1"/>
    <row r="374" ht="120" customHeight="1"/>
    <row r="375" ht="120" customHeight="1"/>
    <row r="376" ht="120" customHeight="1"/>
    <row r="377" ht="120" customHeight="1"/>
    <row r="378" ht="120" customHeight="1"/>
    <row r="379" ht="120" customHeight="1"/>
    <row r="380" ht="120" customHeight="1"/>
    <row r="381" ht="120" customHeight="1"/>
    <row r="382" ht="120" customHeight="1"/>
    <row r="383" ht="120" customHeight="1"/>
    <row r="384" ht="120" customHeight="1"/>
    <row r="385" ht="120" customHeight="1"/>
    <row r="386" ht="120" customHeight="1"/>
    <row r="387" ht="120" customHeight="1"/>
    <row r="388" ht="120" customHeight="1"/>
    <row r="389" ht="120" customHeight="1"/>
    <row r="390" ht="120" customHeight="1"/>
    <row r="391" ht="120" customHeight="1"/>
    <row r="392" ht="120" customHeight="1"/>
    <row r="393" ht="120" customHeight="1"/>
    <row r="394" ht="120" customHeight="1"/>
    <row r="395" ht="120" customHeight="1"/>
    <row r="396" ht="120" customHeight="1"/>
    <row r="397" ht="120" customHeight="1"/>
    <row r="398" ht="120" customHeight="1"/>
    <row r="399" ht="120" customHeight="1"/>
    <row r="400" ht="120" customHeight="1"/>
    <row r="401" ht="120" customHeight="1"/>
    <row r="402" ht="120" customHeight="1"/>
    <row r="403" ht="120" customHeight="1"/>
    <row r="404" ht="120" customHeight="1"/>
    <row r="405" ht="120" customHeight="1"/>
    <row r="406" ht="120" customHeight="1"/>
    <row r="407" ht="120" customHeight="1"/>
    <row r="408" ht="120" customHeight="1"/>
    <row r="409" ht="120" customHeight="1"/>
    <row r="410" ht="120" customHeight="1"/>
    <row r="411" ht="120" customHeight="1"/>
    <row r="412" ht="120" customHeight="1"/>
    <row r="413" ht="120" customHeight="1"/>
    <row r="414" ht="120" customHeight="1"/>
    <row r="415" ht="120" customHeight="1"/>
    <row r="416" ht="120" customHeight="1"/>
    <row r="417" ht="120" customHeight="1"/>
    <row r="418" ht="120" customHeight="1"/>
    <row r="419" ht="120" customHeight="1"/>
    <row r="420" ht="120" customHeight="1"/>
    <row r="421" ht="120" customHeight="1"/>
    <row r="422" ht="120" customHeight="1"/>
    <row r="423" ht="120" customHeight="1"/>
    <row r="424" ht="120" customHeight="1"/>
    <row r="425" ht="120" customHeight="1"/>
    <row r="426" ht="120" customHeight="1"/>
    <row r="427" ht="120" customHeight="1"/>
    <row r="428" ht="120" customHeight="1"/>
    <row r="429" ht="120" customHeight="1"/>
    <row r="430" ht="120" customHeight="1"/>
    <row r="431" ht="120" customHeight="1"/>
    <row r="432" ht="120" customHeight="1"/>
    <row r="433" ht="120" customHeight="1"/>
    <row r="434" ht="120" customHeight="1"/>
    <row r="435" ht="120" customHeight="1"/>
    <row r="436" ht="120" customHeight="1"/>
    <row r="437" ht="120" customHeight="1"/>
    <row r="438" ht="120" customHeight="1"/>
    <row r="439" ht="120" customHeight="1"/>
    <row r="440" ht="120" customHeight="1"/>
    <row r="441" ht="120" customHeight="1"/>
    <row r="442" ht="120" customHeight="1"/>
    <row r="443" ht="120" customHeight="1"/>
    <row r="444" ht="120" customHeight="1"/>
    <row r="445" ht="120" customHeight="1"/>
    <row r="446" ht="120" customHeight="1"/>
    <row r="447" ht="120" customHeight="1"/>
    <row r="448" ht="120" customHeight="1"/>
    <row r="449" ht="120" customHeight="1"/>
    <row r="450" ht="120" customHeight="1"/>
    <row r="451" ht="120" customHeight="1"/>
    <row r="452" ht="120" customHeight="1"/>
    <row r="453" ht="120" customHeight="1"/>
    <row r="454" ht="120" customHeight="1"/>
    <row r="455" ht="120" customHeight="1"/>
    <row r="456" ht="120" customHeight="1"/>
    <row r="457" ht="120" customHeight="1"/>
    <row r="458" ht="120" customHeight="1"/>
    <row r="459" ht="120" customHeight="1"/>
    <row r="460" ht="120" customHeight="1"/>
    <row r="461" ht="120" customHeight="1"/>
    <row r="462" ht="120" customHeight="1"/>
    <row r="463" ht="120" customHeight="1"/>
    <row r="464" ht="120" customHeight="1"/>
    <row r="465" ht="120" customHeight="1"/>
    <row r="466" ht="120" customHeight="1"/>
    <row r="467" ht="120" customHeight="1"/>
    <row r="468" ht="120" customHeight="1"/>
    <row r="469" ht="120" customHeight="1"/>
    <row r="470" ht="120" customHeight="1"/>
    <row r="471" ht="120" customHeight="1"/>
    <row r="472" ht="120" customHeight="1"/>
    <row r="473" ht="120" customHeight="1"/>
    <row r="474" ht="120" customHeight="1"/>
    <row r="475" ht="120" customHeight="1"/>
    <row r="476" ht="120" customHeight="1"/>
    <row r="477" ht="120" customHeight="1"/>
    <row r="478" ht="120" customHeight="1"/>
    <row r="479" ht="120" customHeight="1"/>
    <row r="480" ht="120" customHeight="1"/>
    <row r="481" ht="120" customHeight="1"/>
    <row r="482" ht="120" customHeight="1"/>
    <row r="483" ht="120" customHeight="1"/>
    <row r="484" ht="120" customHeight="1"/>
    <row r="485" ht="120" customHeight="1"/>
    <row r="486" ht="120" customHeight="1"/>
    <row r="487" ht="120" customHeight="1"/>
    <row r="488" ht="120" customHeight="1"/>
    <row r="489" ht="120" customHeight="1"/>
    <row r="490" ht="120" customHeight="1"/>
    <row r="491" ht="120" customHeight="1"/>
    <row r="492" ht="120" customHeight="1"/>
    <row r="493" ht="120" customHeight="1"/>
    <row r="494" ht="120" customHeight="1"/>
    <row r="495" ht="120" customHeight="1"/>
    <row r="496" ht="120" customHeight="1"/>
    <row r="497" ht="120" customHeight="1"/>
    <row r="498" ht="120" customHeight="1"/>
    <row r="499" ht="120" customHeight="1"/>
    <row r="500" ht="120" customHeight="1"/>
    <row r="501" ht="120" customHeight="1"/>
    <row r="502" ht="120" customHeight="1"/>
    <row r="503" ht="120" customHeight="1"/>
    <row r="504" ht="120" customHeight="1"/>
    <row r="505" ht="120" customHeight="1"/>
    <row r="506" ht="120" customHeight="1"/>
    <row r="507" ht="120" customHeight="1"/>
    <row r="508" ht="120" customHeight="1"/>
    <row r="509" ht="120" customHeight="1"/>
    <row r="510" ht="120" customHeight="1"/>
    <row r="511" ht="120" customHeight="1"/>
    <row r="512" ht="120" customHeight="1"/>
    <row r="513" ht="120" customHeight="1"/>
    <row r="514" ht="120" customHeight="1"/>
    <row r="515" ht="120" customHeight="1"/>
    <row r="516" ht="120" customHeight="1"/>
    <row r="517" ht="120" customHeight="1"/>
    <row r="518" ht="120" customHeight="1"/>
    <row r="519" ht="120" customHeight="1"/>
    <row r="520" ht="120" customHeight="1"/>
    <row r="521" ht="120" customHeight="1"/>
    <row r="522" ht="120" customHeight="1"/>
    <row r="523" ht="120" customHeight="1"/>
    <row r="524" ht="120" customHeight="1"/>
    <row r="525" ht="120" customHeight="1"/>
    <row r="526" ht="120" customHeight="1"/>
    <row r="527" ht="120" customHeight="1"/>
    <row r="528" ht="120" customHeight="1"/>
    <row r="529" ht="120" customHeight="1"/>
    <row r="530" ht="120" customHeight="1"/>
    <row r="531" ht="120" customHeight="1"/>
    <row r="532" ht="120" customHeight="1"/>
    <row r="533" ht="120" customHeight="1"/>
    <row r="534" ht="120" customHeight="1"/>
    <row r="535" ht="120" customHeight="1"/>
    <row r="536" ht="120" customHeight="1"/>
    <row r="537" ht="120" customHeight="1"/>
    <row r="538" ht="120" customHeight="1"/>
    <row r="539" ht="120" customHeight="1"/>
    <row r="540" ht="120" customHeight="1"/>
    <row r="541" ht="120" customHeight="1"/>
    <row r="542" ht="120" customHeight="1"/>
    <row r="543" ht="120" customHeight="1"/>
    <row r="544" ht="120" customHeight="1"/>
    <row r="545" ht="120" customHeight="1"/>
    <row r="546" ht="120" customHeight="1"/>
    <row r="547" ht="120" customHeight="1"/>
    <row r="548" ht="120" customHeight="1"/>
    <row r="549" ht="120" customHeight="1"/>
    <row r="550" ht="120" customHeight="1"/>
    <row r="551" ht="120" customHeight="1"/>
    <row r="552" ht="120" customHeight="1"/>
    <row r="553" ht="120" customHeight="1"/>
    <row r="554" ht="120" customHeight="1"/>
    <row r="555" ht="120" customHeight="1"/>
    <row r="556" ht="120" customHeight="1"/>
    <row r="557" ht="120" customHeight="1"/>
    <row r="558" ht="120" customHeight="1"/>
    <row r="559" ht="120" customHeight="1"/>
    <row r="560" ht="120" customHeight="1"/>
    <row r="561" ht="120" customHeight="1"/>
    <row r="562" ht="120" customHeight="1"/>
    <row r="563" ht="120" customHeight="1"/>
    <row r="564" ht="120" customHeight="1"/>
    <row r="565" ht="120" customHeight="1"/>
    <row r="566" ht="120" customHeight="1"/>
    <row r="567" ht="120" customHeight="1"/>
    <row r="568" ht="120" customHeight="1"/>
    <row r="569" ht="120" customHeight="1"/>
    <row r="570" ht="120" customHeight="1"/>
    <row r="571" ht="120" customHeight="1"/>
    <row r="572" ht="120" customHeight="1"/>
    <row r="573" ht="120" customHeight="1"/>
    <row r="574" ht="120" customHeight="1"/>
    <row r="575" ht="120" customHeight="1"/>
    <row r="576" ht="120" customHeight="1"/>
    <row r="577" ht="120" customHeight="1"/>
    <row r="578" ht="120" customHeight="1"/>
    <row r="579" ht="120" customHeight="1"/>
    <row r="580" ht="120" customHeight="1"/>
    <row r="581" ht="120" customHeight="1"/>
    <row r="582" ht="120" customHeight="1"/>
    <row r="583" ht="120" customHeight="1"/>
    <row r="584" ht="120" customHeight="1"/>
    <row r="585" ht="120" customHeight="1"/>
    <row r="586" ht="120" customHeight="1"/>
    <row r="587" ht="120" customHeight="1"/>
    <row r="588" ht="120" customHeight="1"/>
    <row r="589" ht="120" customHeight="1"/>
    <row r="590" ht="120" customHeight="1"/>
    <row r="591" ht="120" customHeight="1"/>
    <row r="592" ht="120" customHeight="1"/>
    <row r="593" ht="120" customHeight="1"/>
    <row r="594" ht="120" customHeight="1"/>
    <row r="595" ht="120" customHeight="1"/>
    <row r="596" ht="120" customHeight="1"/>
    <row r="597" ht="120" customHeight="1"/>
    <row r="598" ht="120" customHeight="1"/>
    <row r="599" ht="120" customHeight="1"/>
    <row r="600" ht="120" customHeight="1"/>
    <row r="601" ht="120" customHeight="1"/>
    <row r="602" ht="120" customHeight="1"/>
    <row r="603" ht="120" customHeight="1"/>
    <row r="604" ht="120" customHeight="1"/>
    <row r="605" ht="120" customHeight="1"/>
    <row r="606" ht="120" customHeight="1"/>
    <row r="607" ht="120" customHeight="1"/>
    <row r="608" ht="120" customHeight="1"/>
    <row r="609" ht="120" customHeight="1"/>
    <row r="610" ht="120" customHeight="1"/>
    <row r="611" ht="120" customHeight="1"/>
    <row r="612" ht="120" customHeight="1"/>
    <row r="613" ht="120" customHeight="1"/>
    <row r="614" ht="120" customHeight="1"/>
    <row r="615" ht="120" customHeight="1"/>
    <row r="616" ht="120" customHeight="1"/>
    <row r="617" ht="120" customHeight="1"/>
    <row r="618" ht="120" customHeight="1"/>
    <row r="619" ht="120" customHeight="1"/>
    <row r="620" ht="120" customHeight="1"/>
    <row r="621" ht="120" customHeight="1"/>
    <row r="622" ht="120" customHeight="1"/>
    <row r="623" ht="120" customHeight="1"/>
    <row r="624" ht="120" customHeight="1"/>
    <row r="625" ht="120" customHeight="1"/>
    <row r="626" ht="120" customHeight="1"/>
    <row r="627" ht="120" customHeight="1"/>
    <row r="628" ht="120" customHeight="1"/>
    <row r="629" ht="120" customHeight="1"/>
    <row r="630" ht="120" customHeight="1"/>
    <row r="631" ht="120" customHeight="1"/>
    <row r="632" ht="120" customHeight="1"/>
    <row r="633" ht="120" customHeight="1"/>
    <row r="634" ht="120" customHeight="1"/>
    <row r="635" ht="120" customHeight="1"/>
    <row r="636" ht="120" customHeight="1"/>
    <row r="637" ht="120" customHeight="1"/>
    <row r="638" ht="120" customHeight="1"/>
    <row r="639" ht="120" customHeight="1"/>
    <row r="640" ht="120" customHeight="1"/>
    <row r="641" ht="120" customHeight="1"/>
    <row r="642" ht="120" customHeight="1"/>
    <row r="643" ht="120" customHeight="1"/>
    <row r="644" ht="120" customHeight="1"/>
    <row r="645" ht="120" customHeight="1"/>
    <row r="646" ht="120" customHeight="1"/>
    <row r="647" ht="120" customHeight="1"/>
    <row r="648" ht="120" customHeight="1"/>
    <row r="649" ht="120" customHeight="1"/>
    <row r="650" ht="120" customHeight="1"/>
    <row r="651" ht="120" customHeight="1"/>
    <row r="652" ht="120" customHeight="1"/>
    <row r="653" ht="120" customHeight="1"/>
    <row r="654" ht="120" customHeight="1"/>
    <row r="655" ht="120" customHeight="1"/>
    <row r="656" ht="120" customHeight="1"/>
    <row r="657" ht="120" customHeight="1"/>
    <row r="658" ht="120" customHeight="1"/>
    <row r="659" ht="120" customHeight="1"/>
    <row r="660" ht="120" customHeight="1"/>
    <row r="661" ht="120" customHeight="1"/>
    <row r="662" ht="120" customHeight="1"/>
    <row r="663" ht="120" customHeight="1"/>
    <row r="664" ht="120" customHeight="1"/>
    <row r="665" ht="120" customHeight="1"/>
    <row r="666" ht="120" customHeight="1"/>
    <row r="667" ht="120" customHeight="1"/>
    <row r="668" ht="120" customHeight="1"/>
    <row r="669" ht="120" customHeight="1"/>
    <row r="670" ht="120" customHeight="1"/>
    <row r="671" ht="120" customHeight="1"/>
    <row r="672" ht="120" customHeight="1"/>
    <row r="673" ht="120" customHeight="1"/>
    <row r="674" ht="120" customHeight="1"/>
    <row r="675" ht="120" customHeight="1"/>
    <row r="676" ht="120" customHeight="1"/>
    <row r="677" ht="120" customHeight="1"/>
    <row r="678" ht="120" customHeight="1"/>
    <row r="679" ht="120" customHeight="1"/>
    <row r="680" ht="120" customHeight="1"/>
    <row r="681" ht="120" customHeight="1"/>
    <row r="682" ht="120" customHeight="1"/>
    <row r="683" ht="120" customHeight="1"/>
    <row r="684" ht="120" customHeight="1"/>
    <row r="685" ht="120" customHeight="1"/>
    <row r="686" ht="120" customHeight="1"/>
    <row r="687" ht="120" customHeight="1"/>
    <row r="688" ht="120" customHeight="1"/>
    <row r="689" ht="120" customHeight="1"/>
    <row r="690" ht="120" customHeight="1"/>
    <row r="691" ht="120" customHeight="1"/>
    <row r="692" ht="120" customHeight="1"/>
    <row r="693" ht="120" customHeight="1"/>
    <row r="694" ht="120" customHeight="1"/>
    <row r="695" ht="120" customHeight="1"/>
    <row r="696" ht="120" customHeight="1"/>
    <row r="697" ht="120" customHeight="1"/>
    <row r="698" ht="120" customHeight="1"/>
    <row r="699" ht="120" customHeight="1"/>
    <row r="700" ht="120" customHeight="1"/>
    <row r="701" ht="120" customHeight="1"/>
    <row r="702" ht="120" customHeight="1"/>
    <row r="703" ht="120" customHeight="1"/>
    <row r="704" ht="120" customHeight="1"/>
    <row r="705" ht="120" customHeight="1"/>
    <row r="706" ht="120" customHeight="1"/>
    <row r="707" ht="120" customHeight="1"/>
    <row r="708" ht="120" customHeight="1"/>
    <row r="709" ht="120" customHeight="1"/>
    <row r="710" ht="120" customHeight="1"/>
    <row r="711" ht="120" customHeight="1"/>
    <row r="712" ht="120" customHeight="1"/>
    <row r="713" ht="120" customHeight="1"/>
    <row r="714" ht="120" customHeight="1"/>
    <row r="715" ht="120" customHeight="1"/>
    <row r="716" ht="120" customHeight="1"/>
    <row r="717" ht="120" customHeight="1"/>
    <row r="718" ht="120" customHeight="1"/>
    <row r="719" ht="120" customHeight="1"/>
    <row r="720" ht="120" customHeight="1"/>
    <row r="721" ht="120" customHeight="1"/>
    <row r="722" ht="120" customHeight="1"/>
    <row r="723" ht="120" customHeight="1"/>
    <row r="724" ht="120" customHeight="1"/>
    <row r="725" ht="120" customHeight="1"/>
    <row r="726" ht="120" customHeight="1"/>
    <row r="727" ht="120" customHeight="1"/>
    <row r="728" ht="120" customHeight="1"/>
    <row r="729" ht="120" customHeight="1"/>
    <row r="730" ht="120" customHeight="1"/>
    <row r="731" ht="120" customHeight="1"/>
    <row r="732" ht="120" customHeight="1"/>
    <row r="733" ht="120" customHeight="1"/>
    <row r="734" ht="120" customHeight="1"/>
    <row r="735" ht="120" customHeight="1"/>
    <row r="736" ht="120" customHeight="1"/>
    <row r="737" ht="120" customHeight="1"/>
    <row r="738" ht="120" customHeight="1"/>
    <row r="739" ht="120" customHeight="1"/>
    <row r="740" ht="120" customHeight="1"/>
    <row r="741" ht="120" customHeight="1"/>
    <row r="742" ht="120" customHeight="1"/>
    <row r="743" ht="120" customHeight="1"/>
    <row r="744" ht="120" customHeight="1"/>
    <row r="745" ht="120" customHeight="1"/>
    <row r="746" ht="120" customHeight="1"/>
    <row r="747" ht="120" customHeight="1"/>
    <row r="748" ht="120" customHeight="1"/>
    <row r="749" ht="120" customHeight="1"/>
    <row r="750" ht="120" customHeight="1"/>
    <row r="751" ht="120" customHeight="1"/>
    <row r="752" ht="120" customHeight="1"/>
    <row r="753" ht="120" customHeight="1"/>
    <row r="754" ht="120" customHeight="1"/>
    <row r="755" ht="120" customHeight="1"/>
    <row r="756" ht="120" customHeight="1"/>
    <row r="757" ht="120" customHeight="1"/>
    <row r="758" ht="120" customHeight="1"/>
    <row r="759" ht="120" customHeight="1"/>
    <row r="760" ht="120" customHeight="1"/>
    <row r="761" ht="120" customHeight="1"/>
    <row r="762" ht="120" customHeight="1"/>
    <row r="763" ht="120" customHeight="1"/>
    <row r="764" ht="120" customHeight="1"/>
    <row r="765" ht="120" customHeight="1"/>
    <row r="766" ht="120" customHeight="1"/>
    <row r="767" ht="120" customHeight="1"/>
    <row r="768" ht="120" customHeight="1"/>
    <row r="769" ht="120" customHeight="1"/>
    <row r="770" ht="120" customHeight="1"/>
    <row r="771" ht="120" customHeight="1"/>
    <row r="772" ht="120" customHeight="1"/>
    <row r="773" ht="120" customHeight="1"/>
    <row r="774" ht="120" customHeight="1"/>
    <row r="775" ht="120" customHeight="1"/>
    <row r="776" ht="120" customHeight="1"/>
    <row r="777" ht="120" customHeight="1"/>
    <row r="778" ht="120" customHeight="1"/>
    <row r="779" ht="120" customHeight="1"/>
    <row r="780" ht="120" customHeight="1"/>
    <row r="781" ht="120" customHeight="1"/>
    <row r="782" ht="120" customHeight="1"/>
    <row r="783" ht="120" customHeight="1"/>
    <row r="784" ht="120" customHeight="1"/>
    <row r="785" ht="120" customHeight="1"/>
    <row r="786" ht="120" customHeight="1"/>
    <row r="787" ht="120" customHeight="1"/>
    <row r="788" ht="120" customHeight="1"/>
    <row r="789" ht="120" customHeight="1"/>
    <row r="790" ht="120" customHeight="1"/>
    <row r="791" ht="120" customHeight="1"/>
    <row r="792" ht="120" customHeight="1"/>
    <row r="793" ht="120" customHeight="1"/>
    <row r="794" ht="120" customHeight="1"/>
    <row r="795" ht="120" customHeight="1"/>
    <row r="796" ht="120" customHeight="1"/>
    <row r="797" ht="120" customHeight="1"/>
    <row r="798" ht="120" customHeight="1"/>
    <row r="799" ht="120" customHeight="1"/>
    <row r="800" ht="120" customHeight="1"/>
    <row r="801" ht="120" customHeight="1"/>
    <row r="802" ht="120" customHeight="1"/>
    <row r="803" ht="120" customHeight="1"/>
    <row r="804" ht="120" customHeight="1"/>
    <row r="805" ht="120" customHeight="1"/>
    <row r="806" ht="120" customHeight="1"/>
    <row r="807" ht="120" customHeight="1"/>
    <row r="808" ht="120" customHeight="1"/>
    <row r="809" ht="120" customHeight="1"/>
    <row r="810" ht="120" customHeight="1"/>
    <row r="811" ht="120" customHeight="1"/>
    <row r="812" ht="120" customHeight="1"/>
    <row r="813" ht="120" customHeight="1"/>
    <row r="814" ht="120" customHeight="1"/>
    <row r="815" ht="120" customHeight="1"/>
    <row r="816" ht="120" customHeight="1"/>
    <row r="817" ht="120" customHeight="1"/>
    <row r="818" ht="120" customHeight="1"/>
    <row r="819" ht="120" customHeight="1"/>
    <row r="820" ht="120" customHeight="1"/>
    <row r="821" ht="120" customHeight="1"/>
    <row r="822" ht="120" customHeight="1"/>
    <row r="823" ht="120" customHeight="1"/>
    <row r="824" ht="120" customHeight="1"/>
    <row r="825" ht="120" customHeight="1"/>
    <row r="826" ht="120" customHeight="1"/>
    <row r="827" ht="120" customHeight="1"/>
    <row r="828" ht="120" customHeight="1"/>
    <row r="829" ht="120" customHeight="1"/>
    <row r="830" ht="120" customHeight="1"/>
    <row r="831" ht="120" customHeight="1"/>
    <row r="832" ht="120" customHeight="1"/>
    <row r="833" ht="120" customHeight="1"/>
    <row r="834" ht="120" customHeight="1"/>
    <row r="835" ht="120" customHeight="1"/>
    <row r="836" ht="120" customHeight="1"/>
    <row r="837" ht="120" customHeight="1"/>
    <row r="838" ht="120" customHeight="1"/>
    <row r="839" ht="120" customHeight="1"/>
    <row r="840" ht="120" customHeight="1"/>
    <row r="841" ht="120" customHeight="1"/>
    <row r="842" ht="120" customHeight="1"/>
    <row r="843" ht="120" customHeight="1"/>
    <row r="844" ht="120" customHeight="1"/>
    <row r="845" ht="120" customHeight="1"/>
    <row r="846" ht="120" customHeight="1"/>
    <row r="847" ht="120" customHeight="1"/>
    <row r="848" ht="120" customHeight="1"/>
    <row r="849" ht="120" customHeight="1"/>
    <row r="850" ht="120" customHeight="1"/>
    <row r="851" ht="120" customHeight="1"/>
    <row r="852" ht="120" customHeight="1"/>
    <row r="853" ht="120" customHeight="1"/>
    <row r="854" ht="120" customHeight="1"/>
    <row r="855" ht="120" customHeight="1"/>
    <row r="856" ht="120" customHeight="1"/>
    <row r="857" ht="120" customHeight="1"/>
    <row r="858" ht="120" customHeight="1"/>
    <row r="859" ht="120" customHeight="1"/>
    <row r="860" ht="120" customHeight="1"/>
    <row r="861" ht="120" customHeight="1"/>
    <row r="862" ht="120" customHeight="1"/>
    <row r="863" ht="120" customHeight="1"/>
    <row r="864" ht="120" customHeight="1"/>
    <row r="865" ht="120" customHeight="1"/>
    <row r="866" ht="120" customHeight="1"/>
    <row r="867" ht="120" customHeight="1"/>
    <row r="868" ht="120" customHeight="1"/>
    <row r="869" ht="120" customHeight="1"/>
    <row r="870" ht="120" customHeight="1"/>
    <row r="871" ht="120" customHeight="1"/>
    <row r="872" ht="120" customHeight="1"/>
    <row r="873" ht="120" customHeight="1"/>
    <row r="874" ht="120" customHeight="1"/>
    <row r="875" ht="120" customHeight="1"/>
    <row r="876" ht="120" customHeight="1"/>
    <row r="877" ht="120" customHeight="1"/>
    <row r="878" ht="120" customHeight="1"/>
    <row r="879" ht="120" customHeight="1"/>
    <row r="880" ht="120" customHeight="1"/>
    <row r="881" ht="120" customHeight="1"/>
    <row r="882" ht="120" customHeight="1"/>
    <row r="883" ht="120" customHeight="1"/>
    <row r="884" ht="120" customHeight="1"/>
    <row r="885" ht="120" customHeight="1"/>
    <row r="886" ht="120" customHeight="1"/>
    <row r="887" ht="120" customHeight="1"/>
    <row r="888" ht="120" customHeight="1"/>
    <row r="889" ht="120" customHeight="1"/>
    <row r="890" ht="120" customHeight="1"/>
    <row r="891" ht="120" customHeight="1"/>
    <row r="892" ht="120" customHeight="1"/>
    <row r="893" ht="120" customHeight="1"/>
    <row r="894" ht="120" customHeight="1"/>
    <row r="895" ht="120" customHeight="1"/>
    <row r="896" ht="120" customHeight="1"/>
    <row r="897" ht="120" customHeight="1"/>
    <row r="898" ht="120" customHeight="1"/>
    <row r="899" ht="120" customHeight="1"/>
    <row r="900" ht="120" customHeight="1"/>
    <row r="901" ht="120" customHeight="1"/>
    <row r="902" ht="120" customHeight="1"/>
    <row r="903" ht="120" customHeight="1"/>
    <row r="904" ht="120" customHeight="1"/>
    <row r="905" ht="120" customHeight="1"/>
    <row r="906" ht="120" customHeight="1"/>
    <row r="907" ht="120" customHeight="1"/>
    <row r="908" ht="120" customHeight="1"/>
    <row r="909" ht="120" customHeight="1"/>
    <row r="910" ht="120" customHeight="1"/>
    <row r="911" ht="120" customHeight="1"/>
    <row r="912" ht="120" customHeight="1"/>
    <row r="913" ht="120" customHeight="1"/>
    <row r="914" ht="120" customHeight="1"/>
    <row r="915" ht="120" customHeight="1"/>
    <row r="916" ht="120" customHeight="1"/>
    <row r="917" ht="120" customHeight="1"/>
    <row r="918" ht="120" customHeight="1"/>
    <row r="919" ht="120" customHeight="1"/>
    <row r="920" ht="120" customHeight="1"/>
    <row r="921" ht="120" customHeight="1"/>
    <row r="922" ht="120" customHeight="1"/>
    <row r="923" ht="120" customHeight="1"/>
    <row r="924" ht="120" customHeight="1"/>
    <row r="925" ht="120" customHeight="1"/>
    <row r="926" ht="120" customHeight="1"/>
    <row r="927" ht="120" customHeight="1"/>
    <row r="928" ht="120" customHeight="1"/>
    <row r="929" ht="120" customHeight="1"/>
    <row r="930" ht="120" customHeight="1"/>
    <row r="931" ht="120" customHeight="1"/>
    <row r="932" ht="120" customHeight="1"/>
    <row r="933" ht="120" customHeight="1"/>
    <row r="934" ht="120" customHeight="1"/>
    <row r="935" ht="120" customHeight="1"/>
    <row r="936" ht="120" customHeight="1"/>
    <row r="937" ht="120" customHeight="1"/>
    <row r="938" ht="120" customHeight="1"/>
    <row r="939" ht="120" customHeight="1"/>
    <row r="940" ht="120" customHeight="1"/>
    <row r="941" ht="120" customHeight="1"/>
    <row r="942" ht="120" customHeight="1"/>
    <row r="943" ht="120" customHeight="1"/>
    <row r="944" ht="120" customHeight="1"/>
    <row r="945" ht="120" customHeight="1"/>
    <row r="946" ht="120" customHeight="1"/>
    <row r="947" ht="120" customHeight="1"/>
    <row r="948" ht="120" customHeight="1"/>
    <row r="949" ht="120" customHeight="1"/>
    <row r="950" ht="120" customHeight="1"/>
    <row r="951" ht="120" customHeight="1"/>
    <row r="952" ht="120" customHeight="1"/>
    <row r="953" ht="120" customHeight="1"/>
    <row r="954" ht="120" customHeight="1"/>
    <row r="955" ht="120" customHeight="1"/>
    <row r="956" ht="120" customHeight="1"/>
    <row r="957" ht="120" customHeight="1"/>
    <row r="958" ht="120" customHeight="1"/>
    <row r="959" ht="120" customHeight="1"/>
    <row r="960" ht="120" customHeight="1"/>
    <row r="961" ht="120" customHeight="1"/>
    <row r="962" ht="120" customHeight="1"/>
    <row r="963" ht="120" customHeight="1"/>
    <row r="964" ht="120" customHeight="1"/>
    <row r="965" ht="120" customHeight="1"/>
    <row r="966" ht="120" customHeight="1"/>
    <row r="967" ht="120" customHeight="1"/>
    <row r="968" ht="120" customHeight="1"/>
    <row r="969" ht="120" customHeight="1"/>
    <row r="970" ht="120" customHeight="1"/>
    <row r="971" ht="120" customHeight="1"/>
    <row r="972" ht="120" customHeight="1"/>
    <row r="973" ht="120" customHeight="1"/>
    <row r="974" ht="120" customHeight="1"/>
    <row r="975" ht="120" customHeight="1"/>
    <row r="976" ht="120" customHeight="1"/>
    <row r="977" ht="120" customHeight="1"/>
    <row r="978" ht="120" customHeight="1"/>
    <row r="979" ht="120" customHeight="1"/>
    <row r="980" ht="120" customHeight="1"/>
    <row r="981" ht="120" customHeight="1"/>
    <row r="982" ht="120" customHeight="1"/>
    <row r="983" ht="120" customHeight="1"/>
    <row r="984" ht="120" customHeight="1"/>
    <row r="985" ht="120" customHeight="1"/>
    <row r="986" ht="120" customHeight="1"/>
    <row r="987" ht="120" customHeight="1"/>
    <row r="988" ht="120" customHeight="1"/>
    <row r="989" ht="120" customHeight="1"/>
    <row r="990" ht="120" customHeight="1"/>
    <row r="991" ht="120" customHeight="1"/>
    <row r="992" ht="120" customHeight="1"/>
    <row r="993" ht="120" customHeight="1"/>
    <row r="994" ht="120" customHeight="1"/>
    <row r="995" ht="120" customHeight="1"/>
    <row r="996" ht="120" customHeight="1"/>
    <row r="997" ht="120" customHeight="1"/>
    <row r="998" ht="120" customHeight="1"/>
    <row r="999" ht="120" customHeight="1"/>
    <row r="1000" ht="120" customHeight="1"/>
    <row r="1001" ht="120" customHeight="1"/>
    <row r="1002" ht="120" customHeight="1"/>
    <row r="1003" ht="120" customHeight="1"/>
    <row r="1004" ht="120" customHeight="1"/>
    <row r="1005" ht="120" customHeight="1"/>
    <row r="1006" ht="120" customHeight="1"/>
    <row r="1007" ht="120" customHeight="1"/>
    <row r="1008" ht="120" customHeight="1"/>
    <row r="1009" ht="120" customHeight="1"/>
    <row r="1010" ht="120" customHeight="1"/>
    <row r="1011" ht="120" customHeight="1"/>
    <row r="1012" ht="120" customHeight="1"/>
    <row r="1013" ht="120" customHeight="1"/>
    <row r="1014" ht="120" customHeight="1"/>
    <row r="1015" ht="120" customHeight="1"/>
    <row r="1016" ht="120" customHeight="1"/>
    <row r="1017" ht="120" customHeight="1"/>
    <row r="1018" ht="120" customHeight="1"/>
    <row r="1019" ht="120" customHeight="1"/>
    <row r="1020" ht="120" customHeight="1"/>
    <row r="1021" ht="120" customHeight="1"/>
    <row r="1022" ht="120" customHeight="1"/>
    <row r="1023" ht="120" customHeight="1"/>
    <row r="1024" ht="120" customHeight="1"/>
    <row r="1025" ht="120" customHeight="1"/>
    <row r="1026" ht="120" customHeight="1"/>
    <row r="1027" ht="120" customHeight="1"/>
    <row r="1028" ht="120" customHeight="1"/>
    <row r="1029" ht="120" customHeight="1"/>
    <row r="1030" ht="120" customHeight="1"/>
    <row r="1031" ht="120" customHeight="1"/>
    <row r="1032" ht="120" customHeight="1"/>
    <row r="1033" ht="120" customHeight="1"/>
    <row r="1034" ht="120" customHeight="1"/>
    <row r="1035" ht="120" customHeight="1"/>
    <row r="1036" ht="120" customHeight="1"/>
    <row r="1037" ht="120" customHeight="1"/>
    <row r="1038" ht="120" customHeight="1"/>
    <row r="1039" ht="120" customHeight="1"/>
    <row r="1040" ht="120" customHeight="1"/>
    <row r="1041" ht="120" customHeight="1"/>
    <row r="1042" ht="120" customHeight="1"/>
    <row r="1043" ht="120" customHeight="1"/>
    <row r="1044" ht="120" customHeight="1"/>
    <row r="1045" ht="120" customHeight="1"/>
    <row r="1046" ht="120" customHeight="1"/>
    <row r="1047" ht="120" customHeight="1"/>
    <row r="1048" ht="120" customHeight="1"/>
    <row r="1049" ht="120" customHeight="1"/>
    <row r="1050" ht="120" customHeight="1"/>
    <row r="1051" ht="120" customHeight="1"/>
    <row r="1052" ht="120" customHeight="1"/>
    <row r="1053" ht="120" customHeight="1"/>
    <row r="1054" ht="120" customHeight="1"/>
    <row r="1055" ht="120" customHeight="1"/>
    <row r="1056" ht="120" customHeight="1"/>
    <row r="1057" ht="120" customHeight="1"/>
    <row r="1058" ht="120" customHeight="1"/>
    <row r="1059" ht="120" customHeight="1"/>
    <row r="1060" ht="120" customHeight="1"/>
    <row r="1061" ht="120" customHeight="1"/>
    <row r="1062" ht="120" customHeight="1"/>
    <row r="1063" ht="120" customHeight="1"/>
    <row r="1064" ht="120" customHeight="1"/>
    <row r="1065" ht="120" customHeight="1"/>
    <row r="1066" ht="120" customHeight="1"/>
    <row r="1067" ht="120" customHeight="1"/>
    <row r="1068" ht="120" customHeight="1"/>
    <row r="1069" ht="120" customHeight="1"/>
    <row r="1070" ht="120" customHeight="1"/>
    <row r="1071" ht="120" customHeight="1"/>
    <row r="1072" ht="120" customHeight="1"/>
    <row r="1073" ht="120" customHeight="1"/>
    <row r="1074" ht="120" customHeight="1"/>
    <row r="1075" ht="120" customHeight="1"/>
    <row r="1076" ht="120" customHeight="1"/>
    <row r="1077" ht="120" customHeight="1"/>
    <row r="1078" ht="120" customHeight="1"/>
    <row r="1079" ht="120" customHeight="1"/>
    <row r="1080" ht="120" customHeight="1"/>
    <row r="1081" ht="120" customHeight="1"/>
    <row r="1082" ht="120" customHeight="1"/>
    <row r="1083" ht="120" customHeight="1"/>
    <row r="1084" ht="120" customHeight="1"/>
    <row r="1085" ht="120" customHeight="1"/>
    <row r="1086" ht="120" customHeight="1"/>
    <row r="1087" ht="120" customHeight="1"/>
    <row r="1088" ht="120" customHeight="1"/>
    <row r="1089" ht="120" customHeight="1"/>
    <row r="1090" ht="120" customHeight="1"/>
    <row r="1091" ht="120" customHeight="1"/>
    <row r="1092" ht="120" customHeight="1"/>
    <row r="1093" ht="120" customHeight="1"/>
    <row r="1094" ht="120" customHeight="1"/>
    <row r="1095" ht="120" customHeight="1"/>
    <row r="1096" ht="120" customHeight="1"/>
    <row r="1097" ht="120" customHeight="1"/>
    <row r="1098" ht="120" customHeight="1"/>
    <row r="1099" ht="120" customHeight="1"/>
    <row r="1100" ht="120" customHeight="1"/>
    <row r="1101" ht="120" customHeight="1"/>
    <row r="1102" ht="120" customHeight="1"/>
    <row r="1103" ht="120" customHeight="1"/>
    <row r="1104" ht="120" customHeight="1"/>
    <row r="1105" ht="120" customHeight="1"/>
    <row r="1106" ht="120" customHeight="1"/>
    <row r="1107" ht="120" customHeight="1"/>
    <row r="1108" ht="120" customHeight="1"/>
    <row r="1109" ht="120" customHeight="1"/>
    <row r="1110" ht="120" customHeight="1"/>
    <row r="1111" ht="120" customHeight="1"/>
    <row r="1112" ht="120" customHeight="1"/>
    <row r="1113" ht="120" customHeight="1"/>
    <row r="1114" ht="120" customHeight="1"/>
  </sheetData>
  <autoFilter ref="A3:AJ50" xr:uid="{00000000-0009-0000-0000-000001000000}"/>
  <mergeCells count="153">
    <mergeCell ref="A46:A50"/>
    <mergeCell ref="AG46:AG50"/>
    <mergeCell ref="AH46:AH50"/>
    <mergeCell ref="AI46:AI50"/>
    <mergeCell ref="AJ46:AJ50"/>
    <mergeCell ref="AM2:AM3"/>
    <mergeCell ref="AM4:AM5"/>
    <mergeCell ref="AM6:AM7"/>
    <mergeCell ref="AM8:AM9"/>
    <mergeCell ref="AM10:AM11"/>
    <mergeCell ref="AM12:AM13"/>
    <mergeCell ref="AM14:AM15"/>
    <mergeCell ref="AM16:AM17"/>
    <mergeCell ref="AM18:AM19"/>
    <mergeCell ref="AM20:AM21"/>
    <mergeCell ref="AM22:AM23"/>
    <mergeCell ref="AM24:AM26"/>
    <mergeCell ref="AM27:AM29"/>
    <mergeCell ref="AM30:AM32"/>
    <mergeCell ref="AM33:AM35"/>
    <mergeCell ref="AM36:AM38"/>
    <mergeCell ref="AM39:AM41"/>
    <mergeCell ref="AM42:AM45"/>
    <mergeCell ref="AM46:AM50"/>
    <mergeCell ref="A39:A41"/>
    <mergeCell ref="AG39:AG41"/>
    <mergeCell ref="AH39:AH41"/>
    <mergeCell ref="AI39:AI41"/>
    <mergeCell ref="AJ39:AJ41"/>
    <mergeCell ref="A42:A45"/>
    <mergeCell ref="AG42:AG45"/>
    <mergeCell ref="AH42:AH45"/>
    <mergeCell ref="AI42:AI45"/>
    <mergeCell ref="AJ42:AJ45"/>
    <mergeCell ref="M4:M51"/>
    <mergeCell ref="N4:N51"/>
    <mergeCell ref="A33:A35"/>
    <mergeCell ref="AG33:AG35"/>
    <mergeCell ref="AH33:AH35"/>
    <mergeCell ref="AI33:AI35"/>
    <mergeCell ref="AJ33:AJ35"/>
    <mergeCell ref="A36:A38"/>
    <mergeCell ref="AG36:AG38"/>
    <mergeCell ref="AH36:AH38"/>
    <mergeCell ref="AI36:AI38"/>
    <mergeCell ref="AJ36:AJ38"/>
    <mergeCell ref="A27:A29"/>
    <mergeCell ref="AG27:AG29"/>
    <mergeCell ref="A20:A21"/>
    <mergeCell ref="AG20:AG21"/>
    <mergeCell ref="AH20:AH21"/>
    <mergeCell ref="AI20:AI21"/>
    <mergeCell ref="AJ20:AJ21"/>
    <mergeCell ref="AH27:AH29"/>
    <mergeCell ref="AI27:AI29"/>
    <mergeCell ref="AJ27:AJ29"/>
    <mergeCell ref="A30:A32"/>
    <mergeCell ref="AG30:AG32"/>
    <mergeCell ref="AH30:AH32"/>
    <mergeCell ref="AI30:AI32"/>
    <mergeCell ref="AJ30:AJ32"/>
    <mergeCell ref="A22:A23"/>
    <mergeCell ref="AG22:AG23"/>
    <mergeCell ref="AH22:AH23"/>
    <mergeCell ref="AI22:AI23"/>
    <mergeCell ref="AJ22:AJ23"/>
    <mergeCell ref="A24:A26"/>
    <mergeCell ref="AG24:AG26"/>
    <mergeCell ref="AH24:AH26"/>
    <mergeCell ref="AI24:AI26"/>
    <mergeCell ref="AJ24:AJ26"/>
    <mergeCell ref="AH14:AH15"/>
    <mergeCell ref="AI14:AI15"/>
    <mergeCell ref="AJ14:AJ15"/>
    <mergeCell ref="A16:A17"/>
    <mergeCell ref="AG16:AG17"/>
    <mergeCell ref="AH16:AH17"/>
    <mergeCell ref="AI16:AI17"/>
    <mergeCell ref="AJ16:AJ17"/>
    <mergeCell ref="A18:A19"/>
    <mergeCell ref="AG18:AG19"/>
    <mergeCell ref="AH18:AH19"/>
    <mergeCell ref="AI18:AI19"/>
    <mergeCell ref="AJ18:AJ19"/>
    <mergeCell ref="A6:A7"/>
    <mergeCell ref="AG6:AG7"/>
    <mergeCell ref="AH6:AH7"/>
    <mergeCell ref="AI6:AI7"/>
    <mergeCell ref="AJ6:AJ7"/>
    <mergeCell ref="A8:A9"/>
    <mergeCell ref="AG8:AG9"/>
    <mergeCell ref="AH8:AH9"/>
    <mergeCell ref="AI8:AI9"/>
    <mergeCell ref="AJ8:AJ9"/>
    <mergeCell ref="O4:O51"/>
    <mergeCell ref="P4:P51"/>
    <mergeCell ref="A10:A11"/>
    <mergeCell ref="AG10:AG11"/>
    <mergeCell ref="AH10:AH11"/>
    <mergeCell ref="AI10:AI11"/>
    <mergeCell ref="AJ10:AJ11"/>
    <mergeCell ref="A12:A13"/>
    <mergeCell ref="AG12:AG13"/>
    <mergeCell ref="AH12:AH13"/>
    <mergeCell ref="AI12:AI13"/>
    <mergeCell ref="AJ12:AJ13"/>
    <mergeCell ref="A14:A15"/>
    <mergeCell ref="AG14:AG15"/>
    <mergeCell ref="AG4:AG5"/>
    <mergeCell ref="AH4:AH5"/>
    <mergeCell ref="AI4:AI5"/>
    <mergeCell ref="AJ4:AJ5"/>
    <mergeCell ref="Q2:Q3"/>
    <mergeCell ref="R2:R3"/>
    <mergeCell ref="S2:U2"/>
    <mergeCell ref="V2:V3"/>
    <mergeCell ref="W2:AB2"/>
    <mergeCell ref="AD2:AE2"/>
    <mergeCell ref="AL2:AL3"/>
    <mergeCell ref="AL4:AL5"/>
    <mergeCell ref="AL6:AL7"/>
    <mergeCell ref="AL8:AL9"/>
    <mergeCell ref="AL10:AL11"/>
    <mergeCell ref="AL12:AL13"/>
    <mergeCell ref="AL14:AL15"/>
    <mergeCell ref="AL16:AL17"/>
    <mergeCell ref="A1:AJ1"/>
    <mergeCell ref="A2:A3"/>
    <mergeCell ref="B2:B3"/>
    <mergeCell ref="C2:C3"/>
    <mergeCell ref="D2:D3"/>
    <mergeCell ref="E2:E3"/>
    <mergeCell ref="J2:M2"/>
    <mergeCell ref="N2:N3"/>
    <mergeCell ref="O2:O3"/>
    <mergeCell ref="P2:P3"/>
    <mergeCell ref="AF2:AF3"/>
    <mergeCell ref="AG2:AG3"/>
    <mergeCell ref="AH2:AH3"/>
    <mergeCell ref="AI2:AI3"/>
    <mergeCell ref="AJ2:AJ3"/>
    <mergeCell ref="A4:A5"/>
    <mergeCell ref="AL39:AL41"/>
    <mergeCell ref="AL42:AL45"/>
    <mergeCell ref="AL46:AL50"/>
    <mergeCell ref="AL27:AL29"/>
    <mergeCell ref="AL30:AL32"/>
    <mergeCell ref="AL33:AL35"/>
    <mergeCell ref="AL36:AL38"/>
    <mergeCell ref="AL18:AL19"/>
    <mergeCell ref="AL20:AL21"/>
    <mergeCell ref="AL22:AL23"/>
    <mergeCell ref="AL24:AL26"/>
  </mergeCells>
  <phoneticPr fontId="3" type="noConversion"/>
  <conditionalFormatting sqref="A1:A65453">
    <cfRule type="duplicateValues" dxfId="2" priority="55" stopIfTrue="1"/>
  </conditionalFormatting>
  <conditionalFormatting sqref="E6:E50">
    <cfRule type="duplicateValues" dxfId="1" priority="57"/>
  </conditionalFormatting>
  <conditionalFormatting sqref="AL1:AL65453">
    <cfRule type="duplicateValues" dxfId="0" priority="58" stopIfTrue="1"/>
  </conditionalFormatting>
  <pageMargins left="0.28999999999999998" right="0.37" top="0.75" bottom="0.75" header="0.3" footer="0.3"/>
  <pageSetup paperSize="8" scale="43" orientation="landscape" r:id="rId1"/>
  <headerFooter>
    <oddHeader>&amp;C&amp;G&amp;R&amp;"Aptos"&amp;14&amp;K0000FF PUBLIC&amp;1#_x000D_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6"/>
  <sheetViews>
    <sheetView zoomScale="70" zoomScaleNormal="70" zoomScaleSheetLayoutView="80" workbookViewId="0">
      <selection activeCell="M12" sqref="M12:P12"/>
    </sheetView>
  </sheetViews>
  <sheetFormatPr defaultColWidth="8.88671875" defaultRowHeight="15"/>
  <cols>
    <col min="1" max="28" width="10.33203125" style="1" customWidth="1"/>
    <col min="29" max="256" width="8.88671875" style="1"/>
    <col min="257" max="268" width="10.33203125" style="1" customWidth="1"/>
    <col min="269" max="269" width="13.88671875" style="1" customWidth="1"/>
    <col min="270" max="283" width="8.88671875" style="1"/>
    <col min="284" max="284" width="11.77734375" style="1" bestFit="1" customWidth="1"/>
    <col min="285" max="512" width="8.88671875" style="1"/>
    <col min="513" max="524" width="10.33203125" style="1" customWidth="1"/>
    <col min="525" max="525" width="13.88671875" style="1" customWidth="1"/>
    <col min="526" max="539" width="8.88671875" style="1"/>
    <col min="540" max="540" width="11.77734375" style="1" bestFit="1" customWidth="1"/>
    <col min="541" max="768" width="8.88671875" style="1"/>
    <col min="769" max="780" width="10.33203125" style="1" customWidth="1"/>
    <col min="781" max="781" width="13.88671875" style="1" customWidth="1"/>
    <col min="782" max="795" width="8.88671875" style="1"/>
    <col min="796" max="796" width="11.77734375" style="1" bestFit="1" customWidth="1"/>
    <col min="797" max="1024" width="8.88671875" style="1"/>
    <col min="1025" max="1036" width="10.33203125" style="1" customWidth="1"/>
    <col min="1037" max="1037" width="13.88671875" style="1" customWidth="1"/>
    <col min="1038" max="1051" width="8.88671875" style="1"/>
    <col min="1052" max="1052" width="11.77734375" style="1" bestFit="1" customWidth="1"/>
    <col min="1053" max="1280" width="8.88671875" style="1"/>
    <col min="1281" max="1292" width="10.33203125" style="1" customWidth="1"/>
    <col min="1293" max="1293" width="13.88671875" style="1" customWidth="1"/>
    <col min="1294" max="1307" width="8.88671875" style="1"/>
    <col min="1308" max="1308" width="11.77734375" style="1" bestFit="1" customWidth="1"/>
    <col min="1309" max="1536" width="8.88671875" style="1"/>
    <col min="1537" max="1548" width="10.33203125" style="1" customWidth="1"/>
    <col min="1549" max="1549" width="13.88671875" style="1" customWidth="1"/>
    <col min="1550" max="1563" width="8.88671875" style="1"/>
    <col min="1564" max="1564" width="11.77734375" style="1" bestFit="1" customWidth="1"/>
    <col min="1565" max="1792" width="8.88671875" style="1"/>
    <col min="1793" max="1804" width="10.33203125" style="1" customWidth="1"/>
    <col min="1805" max="1805" width="13.88671875" style="1" customWidth="1"/>
    <col min="1806" max="1819" width="8.88671875" style="1"/>
    <col min="1820" max="1820" width="11.77734375" style="1" bestFit="1" customWidth="1"/>
    <col min="1821" max="2048" width="8.88671875" style="1"/>
    <col min="2049" max="2060" width="10.33203125" style="1" customWidth="1"/>
    <col min="2061" max="2061" width="13.88671875" style="1" customWidth="1"/>
    <col min="2062" max="2075" width="8.88671875" style="1"/>
    <col min="2076" max="2076" width="11.77734375" style="1" bestFit="1" customWidth="1"/>
    <col min="2077" max="2304" width="8.88671875" style="1"/>
    <col min="2305" max="2316" width="10.33203125" style="1" customWidth="1"/>
    <col min="2317" max="2317" width="13.88671875" style="1" customWidth="1"/>
    <col min="2318" max="2331" width="8.88671875" style="1"/>
    <col min="2332" max="2332" width="11.77734375" style="1" bestFit="1" customWidth="1"/>
    <col min="2333" max="2560" width="8.88671875" style="1"/>
    <col min="2561" max="2572" width="10.33203125" style="1" customWidth="1"/>
    <col min="2573" max="2573" width="13.88671875" style="1" customWidth="1"/>
    <col min="2574" max="2587" width="8.88671875" style="1"/>
    <col min="2588" max="2588" width="11.77734375" style="1" bestFit="1" customWidth="1"/>
    <col min="2589" max="2816" width="8.88671875" style="1"/>
    <col min="2817" max="2828" width="10.33203125" style="1" customWidth="1"/>
    <col min="2829" max="2829" width="13.88671875" style="1" customWidth="1"/>
    <col min="2830" max="2843" width="8.88671875" style="1"/>
    <col min="2844" max="2844" width="11.77734375" style="1" bestFit="1" customWidth="1"/>
    <col min="2845" max="3072" width="8.88671875" style="1"/>
    <col min="3073" max="3084" width="10.33203125" style="1" customWidth="1"/>
    <col min="3085" max="3085" width="13.88671875" style="1" customWidth="1"/>
    <col min="3086" max="3099" width="8.88671875" style="1"/>
    <col min="3100" max="3100" width="11.77734375" style="1" bestFit="1" customWidth="1"/>
    <col min="3101" max="3328" width="8.88671875" style="1"/>
    <col min="3329" max="3340" width="10.33203125" style="1" customWidth="1"/>
    <col min="3341" max="3341" width="13.88671875" style="1" customWidth="1"/>
    <col min="3342" max="3355" width="8.88671875" style="1"/>
    <col min="3356" max="3356" width="11.77734375" style="1" bestFit="1" customWidth="1"/>
    <col min="3357" max="3584" width="8.88671875" style="1"/>
    <col min="3585" max="3596" width="10.33203125" style="1" customWidth="1"/>
    <col min="3597" max="3597" width="13.88671875" style="1" customWidth="1"/>
    <col min="3598" max="3611" width="8.88671875" style="1"/>
    <col min="3612" max="3612" width="11.77734375" style="1" bestFit="1" customWidth="1"/>
    <col min="3613" max="3840" width="8.88671875" style="1"/>
    <col min="3841" max="3852" width="10.33203125" style="1" customWidth="1"/>
    <col min="3853" max="3853" width="13.88671875" style="1" customWidth="1"/>
    <col min="3854" max="3867" width="8.88671875" style="1"/>
    <col min="3868" max="3868" width="11.77734375" style="1" bestFit="1" customWidth="1"/>
    <col min="3869" max="4096" width="8.88671875" style="1"/>
    <col min="4097" max="4108" width="10.33203125" style="1" customWidth="1"/>
    <col min="4109" max="4109" width="13.88671875" style="1" customWidth="1"/>
    <col min="4110" max="4123" width="8.88671875" style="1"/>
    <col min="4124" max="4124" width="11.77734375" style="1" bestFit="1" customWidth="1"/>
    <col min="4125" max="4352" width="8.88671875" style="1"/>
    <col min="4353" max="4364" width="10.33203125" style="1" customWidth="1"/>
    <col min="4365" max="4365" width="13.88671875" style="1" customWidth="1"/>
    <col min="4366" max="4379" width="8.88671875" style="1"/>
    <col min="4380" max="4380" width="11.77734375" style="1" bestFit="1" customWidth="1"/>
    <col min="4381" max="4608" width="8.88671875" style="1"/>
    <col min="4609" max="4620" width="10.33203125" style="1" customWidth="1"/>
    <col min="4621" max="4621" width="13.88671875" style="1" customWidth="1"/>
    <col min="4622" max="4635" width="8.88671875" style="1"/>
    <col min="4636" max="4636" width="11.77734375" style="1" bestFit="1" customWidth="1"/>
    <col min="4637" max="4864" width="8.88671875" style="1"/>
    <col min="4865" max="4876" width="10.33203125" style="1" customWidth="1"/>
    <col min="4877" max="4877" width="13.88671875" style="1" customWidth="1"/>
    <col min="4878" max="4891" width="8.88671875" style="1"/>
    <col min="4892" max="4892" width="11.77734375" style="1" bestFit="1" customWidth="1"/>
    <col min="4893" max="5120" width="8.88671875" style="1"/>
    <col min="5121" max="5132" width="10.33203125" style="1" customWidth="1"/>
    <col min="5133" max="5133" width="13.88671875" style="1" customWidth="1"/>
    <col min="5134" max="5147" width="8.88671875" style="1"/>
    <col min="5148" max="5148" width="11.77734375" style="1" bestFit="1" customWidth="1"/>
    <col min="5149" max="5376" width="8.88671875" style="1"/>
    <col min="5377" max="5388" width="10.33203125" style="1" customWidth="1"/>
    <col min="5389" max="5389" width="13.88671875" style="1" customWidth="1"/>
    <col min="5390" max="5403" width="8.88671875" style="1"/>
    <col min="5404" max="5404" width="11.77734375" style="1" bestFit="1" customWidth="1"/>
    <col min="5405" max="5632" width="8.88671875" style="1"/>
    <col min="5633" max="5644" width="10.33203125" style="1" customWidth="1"/>
    <col min="5645" max="5645" width="13.88671875" style="1" customWidth="1"/>
    <col min="5646" max="5659" width="8.88671875" style="1"/>
    <col min="5660" max="5660" width="11.77734375" style="1" bestFit="1" customWidth="1"/>
    <col min="5661" max="5888" width="8.88671875" style="1"/>
    <col min="5889" max="5900" width="10.33203125" style="1" customWidth="1"/>
    <col min="5901" max="5901" width="13.88671875" style="1" customWidth="1"/>
    <col min="5902" max="5915" width="8.88671875" style="1"/>
    <col min="5916" max="5916" width="11.77734375" style="1" bestFit="1" customWidth="1"/>
    <col min="5917" max="6144" width="8.88671875" style="1"/>
    <col min="6145" max="6156" width="10.33203125" style="1" customWidth="1"/>
    <col min="6157" max="6157" width="13.88671875" style="1" customWidth="1"/>
    <col min="6158" max="6171" width="8.88671875" style="1"/>
    <col min="6172" max="6172" width="11.77734375" style="1" bestFit="1" customWidth="1"/>
    <col min="6173" max="6400" width="8.88671875" style="1"/>
    <col min="6401" max="6412" width="10.33203125" style="1" customWidth="1"/>
    <col min="6413" max="6413" width="13.88671875" style="1" customWidth="1"/>
    <col min="6414" max="6427" width="8.88671875" style="1"/>
    <col min="6428" max="6428" width="11.77734375" style="1" bestFit="1" customWidth="1"/>
    <col min="6429" max="6656" width="8.88671875" style="1"/>
    <col min="6657" max="6668" width="10.33203125" style="1" customWidth="1"/>
    <col min="6669" max="6669" width="13.88671875" style="1" customWidth="1"/>
    <col min="6670" max="6683" width="8.88671875" style="1"/>
    <col min="6684" max="6684" width="11.77734375" style="1" bestFit="1" customWidth="1"/>
    <col min="6685" max="6912" width="8.88671875" style="1"/>
    <col min="6913" max="6924" width="10.33203125" style="1" customWidth="1"/>
    <col min="6925" max="6925" width="13.88671875" style="1" customWidth="1"/>
    <col min="6926" max="6939" width="8.88671875" style="1"/>
    <col min="6940" max="6940" width="11.77734375" style="1" bestFit="1" customWidth="1"/>
    <col min="6941" max="7168" width="8.88671875" style="1"/>
    <col min="7169" max="7180" width="10.33203125" style="1" customWidth="1"/>
    <col min="7181" max="7181" width="13.88671875" style="1" customWidth="1"/>
    <col min="7182" max="7195" width="8.88671875" style="1"/>
    <col min="7196" max="7196" width="11.77734375" style="1" bestFit="1" customWidth="1"/>
    <col min="7197" max="7424" width="8.88671875" style="1"/>
    <col min="7425" max="7436" width="10.33203125" style="1" customWidth="1"/>
    <col min="7437" max="7437" width="13.88671875" style="1" customWidth="1"/>
    <col min="7438" max="7451" width="8.88671875" style="1"/>
    <col min="7452" max="7452" width="11.77734375" style="1" bestFit="1" customWidth="1"/>
    <col min="7453" max="7680" width="8.88671875" style="1"/>
    <col min="7681" max="7692" width="10.33203125" style="1" customWidth="1"/>
    <col min="7693" max="7693" width="13.88671875" style="1" customWidth="1"/>
    <col min="7694" max="7707" width="8.88671875" style="1"/>
    <col min="7708" max="7708" width="11.77734375" style="1" bestFit="1" customWidth="1"/>
    <col min="7709" max="7936" width="8.88671875" style="1"/>
    <col min="7937" max="7948" width="10.33203125" style="1" customWidth="1"/>
    <col min="7949" max="7949" width="13.88671875" style="1" customWidth="1"/>
    <col min="7950" max="7963" width="8.88671875" style="1"/>
    <col min="7964" max="7964" width="11.77734375" style="1" bestFit="1" customWidth="1"/>
    <col min="7965" max="8192" width="8.88671875" style="1"/>
    <col min="8193" max="8204" width="10.33203125" style="1" customWidth="1"/>
    <col min="8205" max="8205" width="13.88671875" style="1" customWidth="1"/>
    <col min="8206" max="8219" width="8.88671875" style="1"/>
    <col min="8220" max="8220" width="11.77734375" style="1" bestFit="1" customWidth="1"/>
    <col min="8221" max="8448" width="8.88671875" style="1"/>
    <col min="8449" max="8460" width="10.33203125" style="1" customWidth="1"/>
    <col min="8461" max="8461" width="13.88671875" style="1" customWidth="1"/>
    <col min="8462" max="8475" width="8.88671875" style="1"/>
    <col min="8476" max="8476" width="11.77734375" style="1" bestFit="1" customWidth="1"/>
    <col min="8477" max="8704" width="8.88671875" style="1"/>
    <col min="8705" max="8716" width="10.33203125" style="1" customWidth="1"/>
    <col min="8717" max="8717" width="13.88671875" style="1" customWidth="1"/>
    <col min="8718" max="8731" width="8.88671875" style="1"/>
    <col min="8732" max="8732" width="11.77734375" style="1" bestFit="1" customWidth="1"/>
    <col min="8733" max="8960" width="8.88671875" style="1"/>
    <col min="8961" max="8972" width="10.33203125" style="1" customWidth="1"/>
    <col min="8973" max="8973" width="13.88671875" style="1" customWidth="1"/>
    <col min="8974" max="8987" width="8.88671875" style="1"/>
    <col min="8988" max="8988" width="11.77734375" style="1" bestFit="1" customWidth="1"/>
    <col min="8989" max="9216" width="8.88671875" style="1"/>
    <col min="9217" max="9228" width="10.33203125" style="1" customWidth="1"/>
    <col min="9229" max="9229" width="13.88671875" style="1" customWidth="1"/>
    <col min="9230" max="9243" width="8.88671875" style="1"/>
    <col min="9244" max="9244" width="11.77734375" style="1" bestFit="1" customWidth="1"/>
    <col min="9245" max="9472" width="8.88671875" style="1"/>
    <col min="9473" max="9484" width="10.33203125" style="1" customWidth="1"/>
    <col min="9485" max="9485" width="13.88671875" style="1" customWidth="1"/>
    <col min="9486" max="9499" width="8.88671875" style="1"/>
    <col min="9500" max="9500" width="11.77734375" style="1" bestFit="1" customWidth="1"/>
    <col min="9501" max="9728" width="8.88671875" style="1"/>
    <col min="9729" max="9740" width="10.33203125" style="1" customWidth="1"/>
    <col min="9741" max="9741" width="13.88671875" style="1" customWidth="1"/>
    <col min="9742" max="9755" width="8.88671875" style="1"/>
    <col min="9756" max="9756" width="11.77734375" style="1" bestFit="1" customWidth="1"/>
    <col min="9757" max="9984" width="8.88671875" style="1"/>
    <col min="9985" max="9996" width="10.33203125" style="1" customWidth="1"/>
    <col min="9997" max="9997" width="13.88671875" style="1" customWidth="1"/>
    <col min="9998" max="10011" width="8.88671875" style="1"/>
    <col min="10012" max="10012" width="11.77734375" style="1" bestFit="1" customWidth="1"/>
    <col min="10013" max="10240" width="8.88671875" style="1"/>
    <col min="10241" max="10252" width="10.33203125" style="1" customWidth="1"/>
    <col min="10253" max="10253" width="13.88671875" style="1" customWidth="1"/>
    <col min="10254" max="10267" width="8.88671875" style="1"/>
    <col min="10268" max="10268" width="11.77734375" style="1" bestFit="1" customWidth="1"/>
    <col min="10269" max="10496" width="8.88671875" style="1"/>
    <col min="10497" max="10508" width="10.33203125" style="1" customWidth="1"/>
    <col min="10509" max="10509" width="13.88671875" style="1" customWidth="1"/>
    <col min="10510" max="10523" width="8.88671875" style="1"/>
    <col min="10524" max="10524" width="11.77734375" style="1" bestFit="1" customWidth="1"/>
    <col min="10525" max="10752" width="8.88671875" style="1"/>
    <col min="10753" max="10764" width="10.33203125" style="1" customWidth="1"/>
    <col min="10765" max="10765" width="13.88671875" style="1" customWidth="1"/>
    <col min="10766" max="10779" width="8.88671875" style="1"/>
    <col min="10780" max="10780" width="11.77734375" style="1" bestFit="1" customWidth="1"/>
    <col min="10781" max="11008" width="8.88671875" style="1"/>
    <col min="11009" max="11020" width="10.33203125" style="1" customWidth="1"/>
    <col min="11021" max="11021" width="13.88671875" style="1" customWidth="1"/>
    <col min="11022" max="11035" width="8.88671875" style="1"/>
    <col min="11036" max="11036" width="11.77734375" style="1" bestFit="1" customWidth="1"/>
    <col min="11037" max="11264" width="8.88671875" style="1"/>
    <col min="11265" max="11276" width="10.33203125" style="1" customWidth="1"/>
    <col min="11277" max="11277" width="13.88671875" style="1" customWidth="1"/>
    <col min="11278" max="11291" width="8.88671875" style="1"/>
    <col min="11292" max="11292" width="11.77734375" style="1" bestFit="1" customWidth="1"/>
    <col min="11293" max="11520" width="8.88671875" style="1"/>
    <col min="11521" max="11532" width="10.33203125" style="1" customWidth="1"/>
    <col min="11533" max="11533" width="13.88671875" style="1" customWidth="1"/>
    <col min="11534" max="11547" width="8.88671875" style="1"/>
    <col min="11548" max="11548" width="11.77734375" style="1" bestFit="1" customWidth="1"/>
    <col min="11549" max="11776" width="8.88671875" style="1"/>
    <col min="11777" max="11788" width="10.33203125" style="1" customWidth="1"/>
    <col min="11789" max="11789" width="13.88671875" style="1" customWidth="1"/>
    <col min="11790" max="11803" width="8.88671875" style="1"/>
    <col min="11804" max="11804" width="11.77734375" style="1" bestFit="1" customWidth="1"/>
    <col min="11805" max="12032" width="8.88671875" style="1"/>
    <col min="12033" max="12044" width="10.33203125" style="1" customWidth="1"/>
    <col min="12045" max="12045" width="13.88671875" style="1" customWidth="1"/>
    <col min="12046" max="12059" width="8.88671875" style="1"/>
    <col min="12060" max="12060" width="11.77734375" style="1" bestFit="1" customWidth="1"/>
    <col min="12061" max="12288" width="8.88671875" style="1"/>
    <col min="12289" max="12300" width="10.33203125" style="1" customWidth="1"/>
    <col min="12301" max="12301" width="13.88671875" style="1" customWidth="1"/>
    <col min="12302" max="12315" width="8.88671875" style="1"/>
    <col min="12316" max="12316" width="11.77734375" style="1" bestFit="1" customWidth="1"/>
    <col min="12317" max="12544" width="8.88671875" style="1"/>
    <col min="12545" max="12556" width="10.33203125" style="1" customWidth="1"/>
    <col min="12557" max="12557" width="13.88671875" style="1" customWidth="1"/>
    <col min="12558" max="12571" width="8.88671875" style="1"/>
    <col min="12572" max="12572" width="11.77734375" style="1" bestFit="1" customWidth="1"/>
    <col min="12573" max="12800" width="8.88671875" style="1"/>
    <col min="12801" max="12812" width="10.33203125" style="1" customWidth="1"/>
    <col min="12813" max="12813" width="13.88671875" style="1" customWidth="1"/>
    <col min="12814" max="12827" width="8.88671875" style="1"/>
    <col min="12828" max="12828" width="11.77734375" style="1" bestFit="1" customWidth="1"/>
    <col min="12829" max="13056" width="8.88671875" style="1"/>
    <col min="13057" max="13068" width="10.33203125" style="1" customWidth="1"/>
    <col min="13069" max="13069" width="13.88671875" style="1" customWidth="1"/>
    <col min="13070" max="13083" width="8.88671875" style="1"/>
    <col min="13084" max="13084" width="11.77734375" style="1" bestFit="1" customWidth="1"/>
    <col min="13085" max="13312" width="8.88671875" style="1"/>
    <col min="13313" max="13324" width="10.33203125" style="1" customWidth="1"/>
    <col min="13325" max="13325" width="13.88671875" style="1" customWidth="1"/>
    <col min="13326" max="13339" width="8.88671875" style="1"/>
    <col min="13340" max="13340" width="11.77734375" style="1" bestFit="1" customWidth="1"/>
    <col min="13341" max="13568" width="8.88671875" style="1"/>
    <col min="13569" max="13580" width="10.33203125" style="1" customWidth="1"/>
    <col min="13581" max="13581" width="13.88671875" style="1" customWidth="1"/>
    <col min="13582" max="13595" width="8.88671875" style="1"/>
    <col min="13596" max="13596" width="11.77734375" style="1" bestFit="1" customWidth="1"/>
    <col min="13597" max="13824" width="8.88671875" style="1"/>
    <col min="13825" max="13836" width="10.33203125" style="1" customWidth="1"/>
    <col min="13837" max="13837" width="13.88671875" style="1" customWidth="1"/>
    <col min="13838" max="13851" width="8.88671875" style="1"/>
    <col min="13852" max="13852" width="11.77734375" style="1" bestFit="1" customWidth="1"/>
    <col min="13853" max="14080" width="8.88671875" style="1"/>
    <col min="14081" max="14092" width="10.33203125" style="1" customWidth="1"/>
    <col min="14093" max="14093" width="13.88671875" style="1" customWidth="1"/>
    <col min="14094" max="14107" width="8.88671875" style="1"/>
    <col min="14108" max="14108" width="11.77734375" style="1" bestFit="1" customWidth="1"/>
    <col min="14109" max="14336" width="8.88671875" style="1"/>
    <col min="14337" max="14348" width="10.33203125" style="1" customWidth="1"/>
    <col min="14349" max="14349" width="13.88671875" style="1" customWidth="1"/>
    <col min="14350" max="14363" width="8.88671875" style="1"/>
    <col min="14364" max="14364" width="11.77734375" style="1" bestFit="1" customWidth="1"/>
    <col min="14365" max="14592" width="8.88671875" style="1"/>
    <col min="14593" max="14604" width="10.33203125" style="1" customWidth="1"/>
    <col min="14605" max="14605" width="13.88671875" style="1" customWidth="1"/>
    <col min="14606" max="14619" width="8.88671875" style="1"/>
    <col min="14620" max="14620" width="11.77734375" style="1" bestFit="1" customWidth="1"/>
    <col min="14621" max="14848" width="8.88671875" style="1"/>
    <col min="14849" max="14860" width="10.33203125" style="1" customWidth="1"/>
    <col min="14861" max="14861" width="13.88671875" style="1" customWidth="1"/>
    <col min="14862" max="14875" width="8.88671875" style="1"/>
    <col min="14876" max="14876" width="11.77734375" style="1" bestFit="1" customWidth="1"/>
    <col min="14877" max="15104" width="8.88671875" style="1"/>
    <col min="15105" max="15116" width="10.33203125" style="1" customWidth="1"/>
    <col min="15117" max="15117" width="13.88671875" style="1" customWidth="1"/>
    <col min="15118" max="15131" width="8.88671875" style="1"/>
    <col min="15132" max="15132" width="11.77734375" style="1" bestFit="1" customWidth="1"/>
    <col min="15133" max="15360" width="8.88671875" style="1"/>
    <col min="15361" max="15372" width="10.33203125" style="1" customWidth="1"/>
    <col min="15373" max="15373" width="13.88671875" style="1" customWidth="1"/>
    <col min="15374" max="15387" width="8.88671875" style="1"/>
    <col min="15388" max="15388" width="11.77734375" style="1" bestFit="1" customWidth="1"/>
    <col min="15389" max="15616" width="8.88671875" style="1"/>
    <col min="15617" max="15628" width="10.33203125" style="1" customWidth="1"/>
    <col min="15629" max="15629" width="13.88671875" style="1" customWidth="1"/>
    <col min="15630" max="15643" width="8.88671875" style="1"/>
    <col min="15644" max="15644" width="11.77734375" style="1" bestFit="1" customWidth="1"/>
    <col min="15645" max="15872" width="8.88671875" style="1"/>
    <col min="15873" max="15884" width="10.33203125" style="1" customWidth="1"/>
    <col min="15885" max="15885" width="13.88671875" style="1" customWidth="1"/>
    <col min="15886" max="15899" width="8.88671875" style="1"/>
    <col min="15900" max="15900" width="11.77734375" style="1" bestFit="1" customWidth="1"/>
    <col min="15901" max="16128" width="8.88671875" style="1"/>
    <col min="16129" max="16140" width="10.33203125" style="1" customWidth="1"/>
    <col min="16141" max="16141" width="13.88671875" style="1" customWidth="1"/>
    <col min="16142" max="16155" width="8.88671875" style="1"/>
    <col min="16156" max="16156" width="11.77734375" style="1" bestFit="1" customWidth="1"/>
    <col min="16157" max="16384" width="8.88671875" style="1"/>
  </cols>
  <sheetData>
    <row r="1" spans="1:28" ht="32.25" customHeight="1">
      <c r="A1" s="104" t="s">
        <v>292</v>
      </c>
      <c r="L1" s="105"/>
      <c r="AB1" s="106">
        <v>46118</v>
      </c>
    </row>
    <row r="2" spans="1:28" ht="24" customHeight="1"/>
    <row r="3" spans="1:28" ht="192" customHeight="1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</row>
    <row r="4" spans="1:28" s="107" customFormat="1" ht="24" customHeight="1">
      <c r="A4" s="341" t="s">
        <v>293</v>
      </c>
      <c r="B4" s="341"/>
      <c r="C4" s="341"/>
      <c r="D4" s="341"/>
      <c r="E4" s="341" t="s">
        <v>294</v>
      </c>
      <c r="F4" s="341"/>
      <c r="G4" s="341"/>
      <c r="H4" s="341"/>
      <c r="I4" s="341" t="s">
        <v>295</v>
      </c>
      <c r="J4" s="341"/>
      <c r="K4" s="341"/>
      <c r="L4" s="341"/>
      <c r="M4" s="341" t="s">
        <v>296</v>
      </c>
      <c r="N4" s="341"/>
      <c r="O4" s="341"/>
      <c r="P4" s="341"/>
      <c r="Q4" s="341" t="s">
        <v>297</v>
      </c>
      <c r="R4" s="341"/>
      <c r="S4" s="341"/>
      <c r="T4" s="341"/>
      <c r="U4" s="341" t="s">
        <v>298</v>
      </c>
      <c r="V4" s="341"/>
      <c r="W4" s="341"/>
      <c r="X4" s="341"/>
      <c r="Y4" s="341" t="s">
        <v>299</v>
      </c>
      <c r="Z4" s="341"/>
      <c r="AA4" s="341"/>
      <c r="AB4" s="341"/>
    </row>
    <row r="5" spans="1:28" s="107" customFormat="1" ht="24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28" ht="24" customHeight="1"/>
    <row r="7" spans="1:28" ht="192" customHeight="1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</row>
    <row r="8" spans="1:28" s="107" customFormat="1" ht="24" customHeight="1">
      <c r="A8" s="341" t="s">
        <v>300</v>
      </c>
      <c r="B8" s="341"/>
      <c r="C8" s="341"/>
      <c r="D8" s="341"/>
      <c r="E8" s="341" t="s">
        <v>301</v>
      </c>
      <c r="F8" s="341"/>
      <c r="G8" s="341"/>
      <c r="H8" s="341"/>
      <c r="I8" s="341" t="s">
        <v>302</v>
      </c>
      <c r="J8" s="341"/>
      <c r="K8" s="341"/>
      <c r="L8" s="341"/>
      <c r="M8" s="341" t="s">
        <v>303</v>
      </c>
      <c r="N8" s="341"/>
      <c r="O8" s="341"/>
      <c r="P8" s="341"/>
      <c r="Q8" s="341" t="s">
        <v>304</v>
      </c>
      <c r="R8" s="341"/>
      <c r="S8" s="341"/>
      <c r="T8" s="341"/>
      <c r="U8" s="341" t="s">
        <v>305</v>
      </c>
      <c r="V8" s="341"/>
      <c r="W8" s="341"/>
      <c r="X8" s="341"/>
      <c r="Y8" s="341" t="s">
        <v>306</v>
      </c>
      <c r="Z8" s="341"/>
      <c r="AA8" s="341"/>
      <c r="AB8" s="341"/>
    </row>
    <row r="9" spans="1:28" s="107" customFormat="1" ht="24" customHeight="1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</row>
    <row r="10" spans="1:28" ht="24" customHeight="1"/>
    <row r="11" spans="1:28" ht="192" customHeight="1">
      <c r="A11" s="340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</row>
    <row r="12" spans="1:28" s="107" customFormat="1" ht="24" customHeight="1">
      <c r="A12" s="341" t="s">
        <v>307</v>
      </c>
      <c r="B12" s="341"/>
      <c r="C12" s="341"/>
      <c r="D12" s="341"/>
      <c r="E12" s="341" t="s">
        <v>308</v>
      </c>
      <c r="F12" s="341"/>
      <c r="G12" s="341"/>
      <c r="H12" s="341"/>
      <c r="I12" s="341" t="s">
        <v>309</v>
      </c>
      <c r="J12" s="341"/>
      <c r="K12" s="341"/>
      <c r="L12" s="341"/>
      <c r="M12" s="341" t="s">
        <v>310</v>
      </c>
      <c r="N12" s="341"/>
      <c r="O12" s="341"/>
      <c r="P12" s="341"/>
      <c r="Q12" s="341" t="s">
        <v>311</v>
      </c>
      <c r="R12" s="341"/>
      <c r="S12" s="341"/>
      <c r="T12" s="341"/>
      <c r="U12" s="341" t="s">
        <v>312</v>
      </c>
      <c r="V12" s="341"/>
      <c r="W12" s="341"/>
      <c r="X12" s="341"/>
      <c r="Y12" s="341" t="s">
        <v>313</v>
      </c>
      <c r="Z12" s="341"/>
      <c r="AA12" s="341"/>
      <c r="AB12" s="341"/>
    </row>
    <row r="13" spans="1:28" s="107" customFormat="1" ht="24" customHeight="1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</row>
    <row r="15" spans="1:28" ht="192" customHeight="1">
      <c r="A15" s="340"/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</row>
    <row r="16" spans="1:28" s="107" customFormat="1" ht="24" customHeight="1">
      <c r="A16" s="341" t="s">
        <v>314</v>
      </c>
      <c r="B16" s="341"/>
      <c r="C16" s="341"/>
      <c r="D16" s="341"/>
      <c r="E16" s="341" t="s">
        <v>315</v>
      </c>
      <c r="F16" s="341"/>
      <c r="G16" s="341"/>
      <c r="H16" s="341"/>
      <c r="I16" s="341" t="s">
        <v>316</v>
      </c>
      <c r="J16" s="341"/>
      <c r="K16" s="341"/>
      <c r="L16" s="341"/>
      <c r="M16" s="341" t="s">
        <v>317</v>
      </c>
      <c r="N16" s="341"/>
      <c r="O16" s="341"/>
      <c r="P16" s="341"/>
      <c r="Q16" s="341" t="s">
        <v>318</v>
      </c>
      <c r="R16" s="341"/>
      <c r="S16" s="341"/>
      <c r="T16" s="341"/>
      <c r="U16" s="341" t="s">
        <v>319</v>
      </c>
      <c r="V16" s="341"/>
      <c r="W16" s="341"/>
      <c r="X16" s="341"/>
      <c r="Y16" s="341"/>
      <c r="Z16" s="341"/>
      <c r="AA16" s="341"/>
      <c r="AB16" s="341"/>
    </row>
  </sheetData>
  <mergeCells count="56">
    <mergeCell ref="Y15:AB15"/>
    <mergeCell ref="A16:D16"/>
    <mergeCell ref="E16:H16"/>
    <mergeCell ref="I16:L16"/>
    <mergeCell ref="M16:P16"/>
    <mergeCell ref="Q16:T16"/>
    <mergeCell ref="U16:X16"/>
    <mergeCell ref="Y16:AB16"/>
    <mergeCell ref="A15:D15"/>
    <mergeCell ref="E15:H15"/>
    <mergeCell ref="I15:L15"/>
    <mergeCell ref="M15:P15"/>
    <mergeCell ref="Q15:T15"/>
    <mergeCell ref="U15:X15"/>
    <mergeCell ref="Y11:AB11"/>
    <mergeCell ref="A12:D12"/>
    <mergeCell ref="E12:H12"/>
    <mergeCell ref="I12:L12"/>
    <mergeCell ref="M12:P12"/>
    <mergeCell ref="Q12:T12"/>
    <mergeCell ref="U12:X12"/>
    <mergeCell ref="Y12:AB12"/>
    <mergeCell ref="A11:D11"/>
    <mergeCell ref="E11:H11"/>
    <mergeCell ref="I11:L11"/>
    <mergeCell ref="M11:P11"/>
    <mergeCell ref="Q11:T11"/>
    <mergeCell ref="U11:X11"/>
    <mergeCell ref="Y7:AB7"/>
    <mergeCell ref="A8:D8"/>
    <mergeCell ref="E8:H8"/>
    <mergeCell ref="I8:L8"/>
    <mergeCell ref="M8:P8"/>
    <mergeCell ref="Q8:T8"/>
    <mergeCell ref="U8:X8"/>
    <mergeCell ref="Y8:AB8"/>
    <mergeCell ref="A7:D7"/>
    <mergeCell ref="E7:H7"/>
    <mergeCell ref="I7:L7"/>
    <mergeCell ref="M7:P7"/>
    <mergeCell ref="Q7:T7"/>
    <mergeCell ref="U7:X7"/>
    <mergeCell ref="Y3:AB3"/>
    <mergeCell ref="A4:D4"/>
    <mergeCell ref="E4:H4"/>
    <mergeCell ref="I4:L4"/>
    <mergeCell ref="M4:P4"/>
    <mergeCell ref="Q4:T4"/>
    <mergeCell ref="U4:X4"/>
    <mergeCell ref="Y4:AB4"/>
    <mergeCell ref="A3:D3"/>
    <mergeCell ref="E3:H3"/>
    <mergeCell ref="I3:L3"/>
    <mergeCell ref="M3:P3"/>
    <mergeCell ref="Q3:T3"/>
    <mergeCell ref="U3:X3"/>
  </mergeCells>
  <phoneticPr fontId="3" type="noConversion"/>
  <pageMargins left="0.2" right="0.22" top="0.37" bottom="0.16" header="0.31496062992125984" footer="0.12"/>
  <pageSetup paperSize="9" orientation="landscape" r:id="rId1"/>
  <headerFooter>
    <oddHeader>&amp;C&amp;G&amp;R&amp;"Aptos"&amp;14&amp;K0000FF PUBLIC&amp;1#_x000D_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"/>
  <sheetViews>
    <sheetView zoomScale="80" zoomScaleNormal="80" workbookViewId="0">
      <selection activeCell="A7" sqref="A7:D9"/>
    </sheetView>
  </sheetViews>
  <sheetFormatPr defaultRowHeight="13.5"/>
  <cols>
    <col min="12" max="12" width="10.109375" customWidth="1"/>
    <col min="15" max="15" width="20.6640625" customWidth="1"/>
    <col min="268" max="268" width="10.109375" customWidth="1"/>
    <col min="271" max="271" width="20.6640625" customWidth="1"/>
    <col min="524" max="524" width="10.109375" customWidth="1"/>
    <col min="527" max="527" width="20.6640625" customWidth="1"/>
    <col min="780" max="780" width="10.109375" customWidth="1"/>
    <col min="783" max="783" width="20.6640625" customWidth="1"/>
    <col min="1036" max="1036" width="10.109375" customWidth="1"/>
    <col min="1039" max="1039" width="20.6640625" customWidth="1"/>
    <col min="1292" max="1292" width="10.109375" customWidth="1"/>
    <col min="1295" max="1295" width="20.6640625" customWidth="1"/>
    <col min="1548" max="1548" width="10.109375" customWidth="1"/>
    <col min="1551" max="1551" width="20.6640625" customWidth="1"/>
    <col min="1804" max="1804" width="10.109375" customWidth="1"/>
    <col min="1807" max="1807" width="20.6640625" customWidth="1"/>
    <col min="2060" max="2060" width="10.109375" customWidth="1"/>
    <col min="2063" max="2063" width="20.6640625" customWidth="1"/>
    <col min="2316" max="2316" width="10.109375" customWidth="1"/>
    <col min="2319" max="2319" width="20.6640625" customWidth="1"/>
    <col min="2572" max="2572" width="10.109375" customWidth="1"/>
    <col min="2575" max="2575" width="20.6640625" customWidth="1"/>
    <col min="2828" max="2828" width="10.109375" customWidth="1"/>
    <col min="2831" max="2831" width="20.6640625" customWidth="1"/>
    <col min="3084" max="3084" width="10.109375" customWidth="1"/>
    <col min="3087" max="3087" width="20.6640625" customWidth="1"/>
    <col min="3340" max="3340" width="10.109375" customWidth="1"/>
    <col min="3343" max="3343" width="20.6640625" customWidth="1"/>
    <col min="3596" max="3596" width="10.109375" customWidth="1"/>
    <col min="3599" max="3599" width="20.6640625" customWidth="1"/>
    <col min="3852" max="3852" width="10.109375" customWidth="1"/>
    <col min="3855" max="3855" width="20.6640625" customWidth="1"/>
    <col min="4108" max="4108" width="10.109375" customWidth="1"/>
    <col min="4111" max="4111" width="20.6640625" customWidth="1"/>
    <col min="4364" max="4364" width="10.109375" customWidth="1"/>
    <col min="4367" max="4367" width="20.6640625" customWidth="1"/>
    <col min="4620" max="4620" width="10.109375" customWidth="1"/>
    <col min="4623" max="4623" width="20.6640625" customWidth="1"/>
    <col min="4876" max="4876" width="10.109375" customWidth="1"/>
    <col min="4879" max="4879" width="20.6640625" customWidth="1"/>
    <col min="5132" max="5132" width="10.109375" customWidth="1"/>
    <col min="5135" max="5135" width="20.6640625" customWidth="1"/>
    <col min="5388" max="5388" width="10.109375" customWidth="1"/>
    <col min="5391" max="5391" width="20.6640625" customWidth="1"/>
    <col min="5644" max="5644" width="10.109375" customWidth="1"/>
    <col min="5647" max="5647" width="20.6640625" customWidth="1"/>
    <col min="5900" max="5900" width="10.109375" customWidth="1"/>
    <col min="5903" max="5903" width="20.6640625" customWidth="1"/>
    <col min="6156" max="6156" width="10.109375" customWidth="1"/>
    <col min="6159" max="6159" width="20.6640625" customWidth="1"/>
    <col min="6412" max="6412" width="10.109375" customWidth="1"/>
    <col min="6415" max="6415" width="20.6640625" customWidth="1"/>
    <col min="6668" max="6668" width="10.109375" customWidth="1"/>
    <col min="6671" max="6671" width="20.6640625" customWidth="1"/>
    <col min="6924" max="6924" width="10.109375" customWidth="1"/>
    <col min="6927" max="6927" width="20.6640625" customWidth="1"/>
    <col min="7180" max="7180" width="10.109375" customWidth="1"/>
    <col min="7183" max="7183" width="20.6640625" customWidth="1"/>
    <col min="7436" max="7436" width="10.109375" customWidth="1"/>
    <col min="7439" max="7439" width="20.6640625" customWidth="1"/>
    <col min="7692" max="7692" width="10.109375" customWidth="1"/>
    <col min="7695" max="7695" width="20.6640625" customWidth="1"/>
    <col min="7948" max="7948" width="10.109375" customWidth="1"/>
    <col min="7951" max="7951" width="20.6640625" customWidth="1"/>
    <col min="8204" max="8204" width="10.109375" customWidth="1"/>
    <col min="8207" max="8207" width="20.6640625" customWidth="1"/>
    <col min="8460" max="8460" width="10.109375" customWidth="1"/>
    <col min="8463" max="8463" width="20.6640625" customWidth="1"/>
    <col min="8716" max="8716" width="10.109375" customWidth="1"/>
    <col min="8719" max="8719" width="20.6640625" customWidth="1"/>
    <col min="8972" max="8972" width="10.109375" customWidth="1"/>
    <col min="8975" max="8975" width="20.6640625" customWidth="1"/>
    <col min="9228" max="9228" width="10.109375" customWidth="1"/>
    <col min="9231" max="9231" width="20.6640625" customWidth="1"/>
    <col min="9484" max="9484" width="10.109375" customWidth="1"/>
    <col min="9487" max="9487" width="20.6640625" customWidth="1"/>
    <col min="9740" max="9740" width="10.109375" customWidth="1"/>
    <col min="9743" max="9743" width="20.6640625" customWidth="1"/>
    <col min="9996" max="9996" width="10.109375" customWidth="1"/>
    <col min="9999" max="9999" width="20.6640625" customWidth="1"/>
    <col min="10252" max="10252" width="10.109375" customWidth="1"/>
    <col min="10255" max="10255" width="20.6640625" customWidth="1"/>
    <col min="10508" max="10508" width="10.109375" customWidth="1"/>
    <col min="10511" max="10511" width="20.6640625" customWidth="1"/>
    <col min="10764" max="10764" width="10.109375" customWidth="1"/>
    <col min="10767" max="10767" width="20.6640625" customWidth="1"/>
    <col min="11020" max="11020" width="10.109375" customWidth="1"/>
    <col min="11023" max="11023" width="20.6640625" customWidth="1"/>
    <col min="11276" max="11276" width="10.109375" customWidth="1"/>
    <col min="11279" max="11279" width="20.6640625" customWidth="1"/>
    <col min="11532" max="11532" width="10.109375" customWidth="1"/>
    <col min="11535" max="11535" width="20.6640625" customWidth="1"/>
    <col min="11788" max="11788" width="10.109375" customWidth="1"/>
    <col min="11791" max="11791" width="20.6640625" customWidth="1"/>
    <col min="12044" max="12044" width="10.109375" customWidth="1"/>
    <col min="12047" max="12047" width="20.6640625" customWidth="1"/>
    <col min="12300" max="12300" width="10.109375" customWidth="1"/>
    <col min="12303" max="12303" width="20.6640625" customWidth="1"/>
    <col min="12556" max="12556" width="10.109375" customWidth="1"/>
    <col min="12559" max="12559" width="20.6640625" customWidth="1"/>
    <col min="12812" max="12812" width="10.109375" customWidth="1"/>
    <col min="12815" max="12815" width="20.6640625" customWidth="1"/>
    <col min="13068" max="13068" width="10.109375" customWidth="1"/>
    <col min="13071" max="13071" width="20.6640625" customWidth="1"/>
    <col min="13324" max="13324" width="10.109375" customWidth="1"/>
    <col min="13327" max="13327" width="20.6640625" customWidth="1"/>
    <col min="13580" max="13580" width="10.109375" customWidth="1"/>
    <col min="13583" max="13583" width="20.6640625" customWidth="1"/>
    <col min="13836" max="13836" width="10.109375" customWidth="1"/>
    <col min="13839" max="13839" width="20.6640625" customWidth="1"/>
    <col min="14092" max="14092" width="10.109375" customWidth="1"/>
    <col min="14095" max="14095" width="20.6640625" customWidth="1"/>
    <col min="14348" max="14348" width="10.109375" customWidth="1"/>
    <col min="14351" max="14351" width="20.6640625" customWidth="1"/>
    <col min="14604" max="14604" width="10.109375" customWidth="1"/>
    <col min="14607" max="14607" width="20.6640625" customWidth="1"/>
    <col min="14860" max="14860" width="10.109375" customWidth="1"/>
    <col min="14863" max="14863" width="20.6640625" customWidth="1"/>
    <col min="15116" max="15116" width="10.109375" customWidth="1"/>
    <col min="15119" max="15119" width="20.6640625" customWidth="1"/>
    <col min="15372" max="15372" width="10.109375" customWidth="1"/>
    <col min="15375" max="15375" width="20.6640625" customWidth="1"/>
    <col min="15628" max="15628" width="10.109375" customWidth="1"/>
    <col min="15631" max="15631" width="20.6640625" customWidth="1"/>
    <col min="15884" max="15884" width="10.109375" customWidth="1"/>
    <col min="15887" max="15887" width="20.6640625" customWidth="1"/>
    <col min="16140" max="16140" width="10.109375" customWidth="1"/>
    <col min="16143" max="16143" width="20.6640625" customWidth="1"/>
  </cols>
  <sheetData/>
  <phoneticPr fontId="3" type="noConversion"/>
  <pageMargins left="0.28000000000000003" right="0.11811023622047245" top="0.88" bottom="0.19685039370078741" header="0.31496062992125984" footer="0.19685039370078741"/>
  <pageSetup paperSize="8" scale="165" orientation="landscape" r:id="rId1"/>
  <headerFooter>
    <oddHeader>&amp;C&amp;G&amp;R&amp;"Aptos"&amp;14&amp;K0000FF PUBLIC&amp;1#_x000D_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ba913-89e3-437c-a8db-3dc34f193fbb" xsi:nil="true"/>
    <lcf76f155ced4ddcb4097134ff3c332f xmlns="ad9e604d-a09f-484e-ade7-a97269fca1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038A7F3CA40BBD4B9F6B6179C39B877D" ma:contentTypeVersion="14" ma:contentTypeDescription="새 문서를 만듭니다." ma:contentTypeScope="" ma:versionID="32ca49bac2e6158c9c1d0a878c0e25b8">
  <xsd:schema xmlns:xsd="http://www.w3.org/2001/XMLSchema" xmlns:xs="http://www.w3.org/2001/XMLSchema" xmlns:p="http://schemas.microsoft.com/office/2006/metadata/properties" xmlns:ns2="ad9e604d-a09f-484e-ade7-a97269fca120" xmlns:ns3="846ba913-89e3-437c-a8db-3dc34f193fbb" targetNamespace="http://schemas.microsoft.com/office/2006/metadata/properties" ma:root="true" ma:fieldsID="2d67045715e62742d2f67ea4f1661beb" ns2:_="" ns3:_="">
    <xsd:import namespace="ad9e604d-a09f-484e-ade7-a97269fca120"/>
    <xsd:import namespace="846ba913-89e3-437c-a8db-3dc34f193f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e604d-a09f-484e-ade7-a97269fca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이미지 태그" ma:readOnly="false" ma:fieldId="{5cf76f15-5ced-4ddc-b409-7134ff3c332f}" ma:taxonomyMulti="true" ma:sspId="c14953df-491a-4942-b72e-4d58e97872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ba913-89e3-437c-a8db-3dc34f193fb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e02e7f9-13a1-464c-a858-d63176a09c25}" ma:internalName="TaxCatchAll" ma:showField="CatchAllData" ma:web="846ba913-89e3-437c-a8db-3dc34f193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BF56CD-FFB5-4751-8890-1984C0AAB67D}">
  <ds:schemaRefs>
    <ds:schemaRef ds:uri="http://schemas.microsoft.com/office/2006/metadata/properties"/>
    <ds:schemaRef ds:uri="ad9e604d-a09f-484e-ade7-a97269fca120"/>
    <ds:schemaRef ds:uri="http://schemas.microsoft.com/office/infopath/2007/PartnerControls"/>
    <ds:schemaRef ds:uri="http://purl.org/dc/dcmitype/"/>
    <ds:schemaRef ds:uri="http://purl.org/dc/terms/"/>
    <ds:schemaRef ds:uri="846ba913-89e3-437c-a8db-3dc34f193fbb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C5815B-DDC0-45EC-AFDC-935A7D58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9e604d-a09f-484e-ade7-a97269fca120"/>
    <ds:schemaRef ds:uri="846ba913-89e3-437c-a8db-3dc34f193f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A4E856-D4FE-46C4-AEC0-8E5207AB47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30cd02f-714d-4653-8382-0ecf5aacd0fa}" enabled="1" method="Privileged" siteId="{9682717c-e5aa-4e3f-ae88-3507a84b4611}" removed="0"/>
  <clbl:label id="{d358faac-a463-4247-ae66-9294bb9964ab}" enabled="1" method="Privileged" siteId="{d91f5985-31c8-4e97-8a36-3dcce925a4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Invoice &amp; Packing list</vt:lpstr>
      <vt:lpstr>PACKING DETAIL</vt:lpstr>
      <vt:lpstr>Machine PHOTO</vt:lpstr>
      <vt:lpstr>MARKING</vt:lpstr>
      <vt:lpstr>'Invoice &amp; Packing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안태환 책임매니저 SF영업팀</dc:creator>
  <cp:keywords/>
  <dc:description/>
  <cp:lastModifiedBy>Marcela Domínguez Flores Assistant</cp:lastModifiedBy>
  <cp:revision/>
  <dcterms:created xsi:type="dcterms:W3CDTF">2026-04-06T00:04:46Z</dcterms:created>
  <dcterms:modified xsi:type="dcterms:W3CDTF">2026-05-13T00:11:41Z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0x010100038A7F3CA40BBD4B9F6B6179C39B877D</vt:lpwstr>
  </property>
  <property fmtid="{D5CDD505-2E9C-101B-9397-08002B2CF9AE}" pid="3" name="MediaServiceImageTags">
    <vt:lpwstr/>
  </property>
  <property fmtid="{D5CDD505-2E9C-101B-9397-08002B2CF9AE}" pid="4" name="MSIP_Label_23758680-18fd-471d-b39e-614779eca401_Enabled">
    <vt:lpwstr>true</vt:lpwstr>
  </property>
  <property fmtid="{D5CDD505-2E9C-101B-9397-08002B2CF9AE}" pid="5" name="MSIP_Label_23758680-18fd-471d-b39e-614779eca401_SetDate">
    <vt:lpwstr>2026-04-22T17:19:55Z</vt:lpwstr>
  </property>
  <property fmtid="{D5CDD505-2E9C-101B-9397-08002B2CF9AE}" pid="6" name="MSIP_Label_23758680-18fd-471d-b39e-614779eca401_Method">
    <vt:lpwstr>Standard</vt:lpwstr>
  </property>
  <property fmtid="{D5CDD505-2E9C-101B-9397-08002B2CF9AE}" pid="7" name="MSIP_Label_23758680-18fd-471d-b39e-614779eca401_Name">
    <vt:lpwstr>사내한_Restricted</vt:lpwstr>
  </property>
  <property fmtid="{D5CDD505-2E9C-101B-9397-08002B2CF9AE}" pid="8" name="MSIP_Label_23758680-18fd-471d-b39e-614779eca401_SiteId">
    <vt:lpwstr>d91f5985-31c8-4e97-8a36-3dcce925a4bf</vt:lpwstr>
  </property>
  <property fmtid="{D5CDD505-2E9C-101B-9397-08002B2CF9AE}" pid="9" name="MSIP_Label_23758680-18fd-471d-b39e-614779eca401_ActionId">
    <vt:lpwstr>1ee9feed-2520-4914-9a92-bacf295bacd5</vt:lpwstr>
  </property>
  <property fmtid="{D5CDD505-2E9C-101B-9397-08002B2CF9AE}" pid="10" name="MSIP_Label_23758680-18fd-471d-b39e-614779eca401_ContentBits">
    <vt:lpwstr>9</vt:lpwstr>
  </property>
  <property fmtid="{D5CDD505-2E9C-101B-9397-08002B2CF9AE}" pid="11" name="MSIP_Label_23758680-18fd-471d-b39e-614779eca401_Tag">
    <vt:lpwstr>10, 3, 0, 1</vt:lpwstr>
  </property>
</Properties>
</file>